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1355" windowHeight="8745" tabRatio="700" activeTab="3"/>
  </bookViews>
  <sheets>
    <sheet name="budynki" sheetId="1" r:id="rId1"/>
    <sheet name="środki trwałe" sheetId="7" r:id="rId2"/>
    <sheet name="elektronika" sheetId="2" r:id="rId3"/>
    <sheet name="pojazdy" sheetId="8" r:id="rId4"/>
    <sheet name="szkody" sheetId="9" r:id="rId5"/>
  </sheets>
  <definedNames>
    <definedName name="_xlnm.Print_Area" localSheetId="0">budynki!$A$1:$J$68</definedName>
    <definedName name="_xlnm.Print_Area" localSheetId="2">elektronika!$A$1:$D$63</definedName>
    <definedName name="_xlnm.Print_Area" localSheetId="1">'środki trwałe'!$A$1:$E$10</definedName>
  </definedNames>
  <calcPr calcId="145621"/>
</workbook>
</file>

<file path=xl/calcChain.xml><?xml version="1.0" encoding="utf-8"?>
<calcChain xmlns="http://schemas.openxmlformats.org/spreadsheetml/2006/main">
  <c r="D57" i="2" l="1"/>
  <c r="E20" i="1" l="1"/>
  <c r="D92" i="2"/>
  <c r="D63" i="2"/>
  <c r="D32" i="2" l="1"/>
  <c r="D44" i="2" l="1"/>
  <c r="D9" i="2"/>
  <c r="D21" i="2"/>
  <c r="E9" i="7" l="1"/>
  <c r="F29" i="1" l="1"/>
  <c r="E29" i="1"/>
  <c r="E35" i="1" s="1"/>
  <c r="D9" i="7" l="1"/>
  <c r="D12" i="2" l="1"/>
  <c r="D23" i="1" l="1"/>
</calcChain>
</file>

<file path=xl/sharedStrings.xml><?xml version="1.0" encoding="utf-8"?>
<sst xmlns="http://schemas.openxmlformats.org/spreadsheetml/2006/main" count="365" uniqueCount="264">
  <si>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</si>
  <si>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</si>
  <si>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</si>
  <si>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</si>
  <si>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</si>
  <si>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</si>
  <si>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</si>
  <si>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</si>
  <si>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</si>
  <si>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</si>
  <si>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Załącznik nr 3</t>
  </si>
  <si>
    <t>Załącznik nr 2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</si>
  <si>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</si>
  <si>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</si>
  <si>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</si>
  <si>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</si>
  <si>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</si>
  <si>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</si>
  <si>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</si>
  <si>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</si>
  <si>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</si>
  <si>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</si>
  <si>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</si>
  <si>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</si>
  <si>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brak</t>
  </si>
  <si>
    <t>Aktualny przegląd</t>
  </si>
  <si>
    <t>2.</t>
  </si>
  <si>
    <t>3.</t>
  </si>
  <si>
    <t>4.</t>
  </si>
  <si>
    <t>tak</t>
  </si>
  <si>
    <t>Wykaz wartości środków trwałych, maszyn, urządzeń i wyposażenia</t>
  </si>
  <si>
    <t>Budynek jest własnością Gminy</t>
  </si>
  <si>
    <t>Liczba pracowników: 28</t>
  </si>
  <si>
    <t>Ośrodek Pomocy Społecznej</t>
  </si>
  <si>
    <t>Gmina Wymiarki</t>
  </si>
  <si>
    <t>1. Gmina Wymiarki</t>
  </si>
  <si>
    <t>Urząd Gminy ul. Księcia Witolda 5,68-131 Wymiarki</t>
  </si>
  <si>
    <t>gaśnice proszkowe</t>
  </si>
  <si>
    <t>przed 1945</t>
  </si>
  <si>
    <t xml:space="preserve"> ul. Księcia Witolda 5,68-131 Wymiarki</t>
  </si>
  <si>
    <t>ul. Księcia Witolda 5,68-131 Wymiarki(komórki)</t>
  </si>
  <si>
    <t>ul. II Armii WP 8, 68-131 Wymiarki świetlica Witoszyn</t>
  </si>
  <si>
    <t>przed 1900 rozbudowa 2006</t>
  </si>
  <si>
    <t xml:space="preserve">ul. II Armii WP 8, </t>
  </si>
  <si>
    <t>Lutynka 14,68-131 Wymiarki / świetlica Lutynka</t>
  </si>
  <si>
    <t>Lutynka 14</t>
  </si>
  <si>
    <t>Lubieszów 1, 68-131 Wymiarki/ świetlica Lubieszów</t>
  </si>
  <si>
    <t>przed 1900 rozbudowa 2010</t>
  </si>
  <si>
    <t>Lubieszów 1</t>
  </si>
  <si>
    <t>ul. Leśna 1a, 68-131 Wymiarki / Remiza OSP</t>
  </si>
  <si>
    <t>1983 rozbudowa 2005</t>
  </si>
  <si>
    <t>ul. Leśna 1a</t>
  </si>
  <si>
    <t>ul. Stadion 1 maja 68-131 Wymiarki/stadion</t>
  </si>
  <si>
    <t>ul. Stadion 1 maja</t>
  </si>
  <si>
    <t>Witoszyn ul. II Armii WP34,68-131 /Baza sprzętowa</t>
  </si>
  <si>
    <t>Witoszyn ul. II Armii WP34</t>
  </si>
  <si>
    <t>Gmina Iłowa /Stacja Uzdatniania Wody</t>
  </si>
  <si>
    <t>Borowe</t>
  </si>
  <si>
    <t>Dom pogrzebowy – Kaplica Cmentarna</t>
  </si>
  <si>
    <t>Witoszyn ul. II Armii WP</t>
  </si>
  <si>
    <t>Witoszyn ul. II Armii WP 19, 68-131 Wymiarki/ bud. socjalny</t>
  </si>
  <si>
    <t>przed 1938</t>
  </si>
  <si>
    <t>Witoszyn ul. II Armii WP 19</t>
  </si>
  <si>
    <t>Budynek oczyszczalni ścieków</t>
  </si>
  <si>
    <t>działka 496</t>
  </si>
  <si>
    <t>Ul. Księcia Witolda 7,68-131 Wymiarki GOK</t>
  </si>
  <si>
    <t>przed 1945 remont 1999</t>
  </si>
  <si>
    <t>Ul. Księcia Witolda 7</t>
  </si>
  <si>
    <t>ul. Ks. Witolda 7, 68-131 Wymiarki</t>
  </si>
  <si>
    <t>3. Ośrodek Pomocy Społecznej</t>
  </si>
  <si>
    <t>Budynek szkolny</t>
  </si>
  <si>
    <t>Plac zabaw</t>
  </si>
  <si>
    <t>przed 1900</t>
  </si>
  <si>
    <t>ul. Szkolna 1, 68-131 Wymiarki</t>
  </si>
  <si>
    <t>Tablica interaktywna</t>
  </si>
  <si>
    <t>hydranty szt. 8, gaśnice szt. 10</t>
  </si>
  <si>
    <t>gaśnice proszkowe, alarm, kraty w oknach</t>
  </si>
  <si>
    <t>gaśnice proszkowe, alarm,</t>
  </si>
  <si>
    <t>Budynek gimnazjum</t>
  </si>
  <si>
    <t>hydranty szt. 2, gaśnice proszkowe szt. 7, alarm w praconi komputerowej oraz kraty w oknach</t>
  </si>
  <si>
    <t>Budynek gospodarczy</t>
  </si>
  <si>
    <t>Hala sportowa</t>
  </si>
  <si>
    <t>hydranty wewnętrzne szt. 2, hydranty zewnętrzne szt. 2, monitoring, gaśnice, hydranty</t>
  </si>
  <si>
    <t>Budynek murowany z pustaka cermicznego, betonu, stali</t>
  </si>
  <si>
    <t>ul. Strzelecka 1, 68-131 Wymiarki</t>
  </si>
  <si>
    <t>przed 1900,
dobudowa 1996</t>
  </si>
  <si>
    <t>Budynek wykazany przez UG</t>
  </si>
  <si>
    <t>Budynek murowany, stopodach- drewniany, dach kryty dachówką ceramiczną. 
Wymiana okien, remonty wewnątrz budynku</t>
  </si>
  <si>
    <t>Budynek murowany, stopodach- drewniany, dach kryty papą</t>
  </si>
  <si>
    <t>Budynek murowany, stopodach- drewniany, dach kryty dachówką ceramiczną</t>
  </si>
  <si>
    <t>Budynek murowany, stopodach- drewniany, dach kryty dachówką ceramiczną.
Wymiana okien, remonty wewnątrz budynku</t>
  </si>
  <si>
    <t>Budynek murowany, stopodach- drewniany, dach kryty papą, blachą trap.</t>
  </si>
  <si>
    <t>Budynek murowany, stopodach- drewniany, dach kryty blachodachówką</t>
  </si>
  <si>
    <t>Budynek murowany, stopodach- drewniany, dach kryty blachodachówką.
Wymiana pokrycia dachowego, okien, docieplenie budynku</t>
  </si>
  <si>
    <t>Budynek murowany, stopodach- betonowy, dach kryty blachą.</t>
  </si>
  <si>
    <t>Budynek murowany, stopodach- betonowy, dach kryty papą, blachą trap.</t>
  </si>
  <si>
    <t>Budynek murowany, stopodach- betonowy, dach kryty papą</t>
  </si>
  <si>
    <t>Budynek murowany, stopodach- betonowy, dach kryty blachodachówką</t>
  </si>
  <si>
    <t>Budynek murowany, stopodach- betonowy, dach kryty blachą trapezową</t>
  </si>
  <si>
    <t>Liczba pracowników: 5</t>
  </si>
  <si>
    <t>Liczba pracowników: 7</t>
  </si>
  <si>
    <t>Liczba pracowników: 14</t>
  </si>
  <si>
    <t>przed 1900, dobudowa 1996</t>
  </si>
  <si>
    <t>Budynek murowano- drewniany, dach kryty dachówką oraz papą, wymiana okien, remonty wewnątrz budynku</t>
  </si>
  <si>
    <t>Budynek murowano- drewniany, dach kryty dachówką, remont dachu</t>
  </si>
  <si>
    <t>Budynek murowany, stropodach drewniany, dach kryty dachówką i papą. Częściowa wymiana okien, remonty wewnątrz budynku</t>
  </si>
  <si>
    <t>Mienia należące do Publicznego Gimnazjum w Witoszynie</t>
  </si>
  <si>
    <t>Gminny Ośrodek Kultury i Biblioteki w Wymiarkach</t>
  </si>
  <si>
    <t>2. Gminny Ośrodek Kultury i Biblioteki w Wymiarkach</t>
  </si>
  <si>
    <t>Projektor Vivitek</t>
  </si>
  <si>
    <t>Telewizor SAMSUNG 2 szt. (projekt 2015)</t>
  </si>
  <si>
    <t>Nagłośnienie komplet (projekt 2015)</t>
  </si>
  <si>
    <t>Mikrofon (projekt 2015)</t>
  </si>
  <si>
    <t>Mikrofon dynamiczny (projekt 2015)</t>
  </si>
  <si>
    <t>Projektor MEC (projekt 2015)</t>
  </si>
  <si>
    <t>Tablica interaktywna 1 szt (projekt 2015)</t>
  </si>
  <si>
    <t>Głośnik do laptopa (projekt 2015)</t>
  </si>
  <si>
    <t>Aparat cyfrowy SONY (projekt 2015)</t>
  </si>
  <si>
    <t>Aparat CANON EOS (projekt 2015)</t>
  </si>
  <si>
    <t>Odtwarzacz PHILIPS 2 szt. (projekt 2015)</t>
  </si>
  <si>
    <t>Odtwarzacz BLUE RAY 2 szt. (projekt 2015)</t>
  </si>
  <si>
    <t>Laptop LENOVO 2 szt. (projekt 2015)</t>
  </si>
  <si>
    <t>Wizualizer (projekt 2015)</t>
  </si>
  <si>
    <t>Plac zabaw (projekt 2015)</t>
  </si>
  <si>
    <t>ul. Srzelecka 1. 68 -131 Wymiarki</t>
  </si>
  <si>
    <t>Notebook Dell szt.1</t>
  </si>
  <si>
    <t>Piec CO - gazowy</t>
  </si>
  <si>
    <t>Telewizor PHILIPS</t>
  </si>
  <si>
    <t>Projektor Vivitek D 555</t>
  </si>
  <si>
    <t>Laptop TOSHIBA</t>
  </si>
  <si>
    <t xml:space="preserve">Laptop LENOVO </t>
  </si>
  <si>
    <t>Monitor interaktywny</t>
  </si>
  <si>
    <t>Stół do tenisa</t>
  </si>
  <si>
    <t xml:space="preserve">Projektor Vivitek </t>
  </si>
  <si>
    <t>Laptop LENOVO</t>
  </si>
  <si>
    <t>Sposób obliczenia wartości odtworzeniowej = budynki administracyjne, budynki szkolne, hale sportowe - 3 487,00 zł/m2, budynki mieszkalne - 2 790,00 zł /m2, świetlice, remizy OSP - 2092,00 zł/m2, budynki gospodarcze - 1 395,00 zł/m2</t>
  </si>
  <si>
    <t xml:space="preserve">1. </t>
  </si>
  <si>
    <t>Komputer Dell Precision T3630 MT</t>
  </si>
  <si>
    <t>Urządzenie wielofunkcyjne HP Laserjet PRO</t>
  </si>
  <si>
    <t>Drukarka</t>
  </si>
  <si>
    <t xml:space="preserve">Niszczarka OPUS 8240CC </t>
  </si>
  <si>
    <t>5.</t>
  </si>
  <si>
    <t>Urządzenie wielofunkcyjne</t>
  </si>
  <si>
    <t>6.</t>
  </si>
  <si>
    <t xml:space="preserve">UPS APC- Smart 3000 XL </t>
  </si>
  <si>
    <t>7.</t>
  </si>
  <si>
    <t>Komputer Dell  i3/128GB/4GB</t>
  </si>
  <si>
    <t>Projektor</t>
  </si>
  <si>
    <t>Sprzęt nagłaśniający</t>
  </si>
  <si>
    <t>Telewizor</t>
  </si>
  <si>
    <t>Laptop Lenovo</t>
  </si>
  <si>
    <t>drukarka hp officejet pro M402dne</t>
  </si>
  <si>
    <t>drukarka hp laserjet pro 8725</t>
  </si>
  <si>
    <t>drukarka hp officejet pro 8710</t>
  </si>
  <si>
    <t>komputer dell 7010</t>
  </si>
  <si>
    <t>komputer optiplex</t>
  </si>
  <si>
    <t>Szkoła Podstawowa w Witoszynie</t>
  </si>
  <si>
    <t>4. Szkoła Podstawowa w Witoszynie</t>
  </si>
  <si>
    <t>4.Szkoła Podstawowa w Witoszynie</t>
  </si>
  <si>
    <t>Monitor interaktywny 2 szt.</t>
  </si>
  <si>
    <t>Załącznik nr 4</t>
  </si>
  <si>
    <t>Wykaz pojazdów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</si>
  <si>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</si>
  <si>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</si>
  <si>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</si>
  <si>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</si>
  <si>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</si>
  <si>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</si>
  <si>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</si>
  <si>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DMC</t>
  </si>
  <si>
    <t>Ilość miejsc / ładowność</t>
  </si>
  <si>
    <t>Rok prod.</t>
  </si>
  <si>
    <t>Przebieg</t>
  </si>
  <si>
    <t>Wartość pojazdu</t>
  </si>
  <si>
    <t>Rodzaj wyposażenia</t>
  </si>
  <si>
    <t>Wartość wyposażenia</t>
  </si>
  <si>
    <t xml:space="preserve">Okres ubezpieczenia OC i NW </t>
  </si>
  <si>
    <t xml:space="preserve">Okres ubezpieczenia AC i KR </t>
  </si>
  <si>
    <t>Od</t>
  </si>
  <si>
    <t>Do</t>
  </si>
  <si>
    <t xml:space="preserve">MTZ - 820 </t>
  </si>
  <si>
    <t>BELARUS - 820</t>
  </si>
  <si>
    <t>FZG 82VN</t>
  </si>
  <si>
    <t>CIĄGNIK ROLNICZY</t>
  </si>
  <si>
    <t>HSW.9.5.0</t>
  </si>
  <si>
    <t>1409P009</t>
  </si>
  <si>
    <t>BRAK</t>
  </si>
  <si>
    <t>WOLNOBIEŻNY</t>
  </si>
  <si>
    <t xml:space="preserve">JELCZ </t>
  </si>
  <si>
    <t>L090M</t>
  </si>
  <si>
    <t>SUJ09010020000351</t>
  </si>
  <si>
    <t>FZG M346</t>
  </si>
  <si>
    <t>autobus</t>
  </si>
  <si>
    <t>METAL-FACH</t>
  </si>
  <si>
    <t>T710</t>
  </si>
  <si>
    <t>710121100653</t>
  </si>
  <si>
    <t>FZG 70AR</t>
  </si>
  <si>
    <t>PRZYCZEPA</t>
  </si>
  <si>
    <t>08124282</t>
  </si>
  <si>
    <t>FZG44LV</t>
  </si>
  <si>
    <t>volkswagen</t>
  </si>
  <si>
    <t>lt</t>
  </si>
  <si>
    <t>WV1ZZZ2DZ5H014589</t>
  </si>
  <si>
    <t>FZG 34615</t>
  </si>
  <si>
    <t>CIĘŻAROWY</t>
  </si>
  <si>
    <t>transporter</t>
  </si>
  <si>
    <t>WV1ZZZ7JZAX207463</t>
  </si>
  <si>
    <t>FZG 53141</t>
  </si>
  <si>
    <t>Właściciel pojazdu - Gmina Wymiarki/ użytkownik pojazdu - OSP</t>
  </si>
  <si>
    <t xml:space="preserve">Renault </t>
  </si>
  <si>
    <t>MIDLUM</t>
  </si>
  <si>
    <t>VF644BHM000001659</t>
  </si>
  <si>
    <t>FZG 05056</t>
  </si>
  <si>
    <t>SPECJALNY</t>
  </si>
  <si>
    <t>4. Zespół Szkół w Witoszynie</t>
  </si>
  <si>
    <t>Notebook ASUS (gab.dyr.)</t>
  </si>
  <si>
    <t>Tablet Lenovo ( n. wych. fiz.)</t>
  </si>
  <si>
    <t>Niszczarka Fellowes (2szt.)</t>
  </si>
  <si>
    <t>Kuchenka Beco</t>
  </si>
  <si>
    <t>Odkurzacz Stihl (Wymiarki)</t>
  </si>
  <si>
    <t>Komputery + Drukarka 16.szt.+1szt.</t>
  </si>
  <si>
    <t>przydomowe oczyszczalnie ścieków 35 szt.</t>
  </si>
  <si>
    <t>teren gminy</t>
  </si>
  <si>
    <t>18.04.2021 18.04.2022 18.04.2023</t>
  </si>
  <si>
    <t>17.04.2022 17.04.2023 17.04.2024</t>
  </si>
  <si>
    <t>29.05.2021 29.05.2022 29.05.2023</t>
  </si>
  <si>
    <t>28.05.2022 28.05.2023 28.05.2024</t>
  </si>
  <si>
    <t>27.08.2021 27.08.2022 27.08.2023</t>
  </si>
  <si>
    <t>26.08.2022 26.08.2023 26.08.2024</t>
  </si>
  <si>
    <t>01.01.2021 01.01.2022 01.01.2023</t>
  </si>
  <si>
    <t>31.12.2021 31.12.2022 31.12.2023</t>
  </si>
  <si>
    <t>09.08.2021
09.08.2022
09.08.2023</t>
  </si>
  <si>
    <t>08.08.2022
08.08.2023
08.08.2024</t>
  </si>
  <si>
    <t>17.12.2020
17.12.2021
17.12.2022</t>
  </si>
  <si>
    <t>16.12.2021
16.12.2022
16.12.2023</t>
  </si>
  <si>
    <t>02.02.2022 02.02.2023 02.02.2024</t>
  </si>
  <si>
    <t>03.02.2021 03.02.2022 03.02.2023</t>
  </si>
  <si>
    <t>18.02.2021 18.02.2022 18.02.2023</t>
  </si>
  <si>
    <t>17.02.2022 17.02.2023 17.02.2024</t>
  </si>
  <si>
    <t>Urządzenie wielofunkcyjne Brother DCP-L2512D</t>
  </si>
  <si>
    <t>Urządzenie wielofunkcyjne Epson L3151</t>
  </si>
  <si>
    <t>Komputer stacjonarny Lenovo V530S</t>
  </si>
  <si>
    <t>8.</t>
  </si>
  <si>
    <t>Laptop Lenovo S145-15IWL</t>
  </si>
  <si>
    <t>9.</t>
  </si>
  <si>
    <t>Urządzenie wielofunkcyjne Btother MFC-J3930DW</t>
  </si>
  <si>
    <t>10.</t>
  </si>
  <si>
    <t>Odkurzacz elektrolux</t>
  </si>
  <si>
    <t>11.</t>
  </si>
  <si>
    <t>Generator pary</t>
  </si>
  <si>
    <t>tabela nr 5</t>
  </si>
  <si>
    <t>Wykaz szkód</t>
  </si>
  <si>
    <t>Informacje o szkodach w ostatnich latach</t>
  </si>
  <si>
    <t>Rok</t>
  </si>
  <si>
    <t>Liczba szkód</t>
  </si>
  <si>
    <t>Suma wypłaconych odszkodowań</t>
  </si>
  <si>
    <t>Jednostka / opis szkód</t>
  </si>
  <si>
    <t>OC działalności</t>
  </si>
  <si>
    <t>kradzież</t>
  </si>
  <si>
    <t>silny wiatr</t>
  </si>
  <si>
    <t>wandalizm</t>
  </si>
  <si>
    <t>zalanie</t>
  </si>
  <si>
    <t>uszkodzenie wiaty</t>
  </si>
  <si>
    <t>stłuczenie szyby (rezerwa)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</si>
</sst>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&quot;.&quot;mm&quot;.&quot;yyyy"/>
    <numFmt numFmtId="167" formatCode="d/mm/yyyy"/>
  </numFmts>
  <fonts count="4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sz val="10"/>
      <color indexed="9"/>
      <name val="Verdana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theme="0"/>
      <name val="Verdan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44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8" applyNumberFormat="0" applyAlignment="0" applyProtection="0"/>
    <xf numFmtId="0" fontId="31" fillId="14" borderId="9" applyNumberFormat="0" applyAlignment="0" applyProtection="0"/>
    <xf numFmtId="0" fontId="32" fillId="0" borderId="10" applyNumberFormat="0" applyFill="0" applyAlignment="0" applyProtection="0"/>
    <xf numFmtId="0" fontId="33" fillId="15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8" applyNumberFormat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16" borderId="16" applyNumberFormat="0" applyAlignment="0" applyProtection="0"/>
    <xf numFmtId="43" fontId="1" fillId="0" borderId="0" applyFill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27" borderId="0" applyNumberFormat="0" applyBorder="0" applyAlignment="0" applyProtection="0"/>
    <xf numFmtId="0" fontId="43" fillId="19" borderId="0" applyNumberFormat="0" applyBorder="0" applyAlignment="0" applyProtection="0"/>
    <xf numFmtId="0" fontId="44" fillId="28" borderId="0" applyNumberFormat="0" applyBorder="0" applyAlignment="0" applyProtection="0"/>
    <xf numFmtId="0" fontId="45" fillId="18" borderId="0" applyNumberFormat="0" applyBorder="0" applyAlignment="0" applyProtection="0"/>
    <xf numFmtId="43" fontId="1" fillId="0" borderId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44" fontId="7" fillId="5" borderId="1" xfId="0" applyNumberFormat="1" applyFont="1" applyFill="1" applyBorder="1" applyAlignment="1">
      <alignment vertical="center"/>
    </xf>
    <xf numFmtId="44" fontId="1" fillId="4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3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5" fontId="17" fillId="0" borderId="0" xfId="0" applyNumberFormat="1" applyFont="1" applyFill="1" applyAlignment="1">
      <alignment horizontal="right"/>
    </xf>
    <xf numFmtId="0" fontId="20" fillId="0" borderId="1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44" fontId="10" fillId="4" borderId="1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0" fontId="1" fillId="0" borderId="0" xfId="0" applyFont="1"/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right" vertical="center" wrapText="1"/>
    </xf>
    <xf numFmtId="44" fontId="3" fillId="0" borderId="0" xfId="1" applyFont="1" applyFill="1" applyAlignment="1">
      <alignment horizontal="right" vertical="center"/>
    </xf>
    <xf numFmtId="44" fontId="6" fillId="3" borderId="1" xfId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right" vertical="center" wrapText="1"/>
    </xf>
    <xf numFmtId="44" fontId="10" fillId="4" borderId="1" xfId="1" applyFont="1" applyFill="1" applyBorder="1" applyAlignment="1">
      <alignment vertical="center"/>
    </xf>
    <xf numFmtId="44" fontId="6" fillId="0" borderId="0" xfId="1" applyFont="1" applyFill="1" applyBorder="1" applyAlignment="1">
      <alignment horizontal="right" vertical="center" wrapText="1"/>
    </xf>
    <xf numFmtId="44" fontId="10" fillId="0" borderId="1" xfId="1" applyFont="1" applyFill="1" applyBorder="1" applyAlignment="1">
      <alignment horizontal="right" vertical="center" wrapText="1"/>
    </xf>
    <xf numFmtId="8" fontId="10" fillId="4" borderId="1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4" fontId="13" fillId="3" borderId="1" xfId="0" applyNumberFormat="1" applyFont="1" applyFill="1" applyBorder="1" applyAlignment="1">
      <alignment horizontal="right" vertical="center" wrapText="1"/>
    </xf>
    <xf numFmtId="8" fontId="3" fillId="0" borderId="0" xfId="1" applyNumberFormat="1" applyFont="1" applyFill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5" fillId="0" borderId="1" xfId="0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Fill="1"/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4" fontId="1" fillId="0" borderId="1" xfId="2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/>
    </xf>
    <xf numFmtId="2" fontId="1" fillId="0" borderId="1" xfId="2" applyNumberFormat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4" fontId="1" fillId="0" borderId="1" xfId="2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Border="1" applyAlignment="1">
      <alignment horizontal="right"/>
    </xf>
    <xf numFmtId="44" fontId="12" fillId="3" borderId="1" xfId="1" applyNumberFormat="1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right" vertical="center"/>
    </xf>
    <xf numFmtId="167" fontId="27" fillId="0" borderId="1" xfId="0" applyNumberFormat="1" applyFont="1" applyFill="1" applyBorder="1" applyAlignment="1">
      <alignment horizontal="center" vertical="center" wrapText="1"/>
    </xf>
    <xf numFmtId="44" fontId="1" fillId="4" borderId="1" xfId="3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43" fontId="10" fillId="0" borderId="1" xfId="5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0" fillId="0" borderId="1" xfId="0" applyFont="1" applyBorder="1"/>
    <xf numFmtId="0" fontId="3" fillId="0" borderId="1" xfId="0" applyFont="1" applyFill="1" applyBorder="1" applyAlignment="1">
      <alignment vertical="center"/>
    </xf>
    <xf numFmtId="0" fontId="0" fillId="0" borderId="1" xfId="0" applyBorder="1"/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7" fontId="27" fillId="4" borderId="1" xfId="0" applyNumberFormat="1" applyFont="1" applyFill="1" applyBorder="1" applyAlignment="1">
      <alignment vertical="center" wrapText="1"/>
    </xf>
    <xf numFmtId="167" fontId="27" fillId="4" borderId="3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 wrapText="1"/>
    </xf>
    <xf numFmtId="0" fontId="3" fillId="0" borderId="0" xfId="0" applyFont="1"/>
    <xf numFmtId="44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44" fontId="1" fillId="4" borderId="1" xfId="0" applyNumberFormat="1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4" fontId="10" fillId="0" borderId="1" xfId="3" applyFont="1" applyBorder="1" applyAlignment="1">
      <alignment horizontal="right" vertical="center"/>
    </xf>
    <xf numFmtId="44" fontId="10" fillId="0" borderId="1" xfId="3" applyFont="1" applyBorder="1" applyAlignment="1">
      <alignment horizontal="right" vertical="center" wrapText="1"/>
    </xf>
    <xf numFmtId="44" fontId="10" fillId="0" borderId="1" xfId="3" applyFont="1" applyFill="1" applyBorder="1" applyAlignment="1">
      <alignment horizontal="right" vertical="center"/>
    </xf>
    <xf numFmtId="44" fontId="10" fillId="0" borderId="1" xfId="3" applyFont="1" applyFill="1" applyBorder="1" applyAlignment="1">
      <alignment horizontal="righ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0" applyFont="1"/>
    <xf numFmtId="44" fontId="1" fillId="4" borderId="1" xfId="0" applyNumberFormat="1" applyFont="1" applyFill="1" applyBorder="1" applyAlignment="1">
      <alignment horizontal="center" vertical="center"/>
    </xf>
    <xf numFmtId="0" fontId="0" fillId="0" borderId="0" xfId="0"/>
    <xf numFmtId="164" fontId="3" fillId="0" borderId="1" xfId="2" applyNumberFormat="1" applyFont="1" applyBorder="1" applyAlignment="1">
      <alignment horizontal="right"/>
    </xf>
    <xf numFmtId="164" fontId="3" fillId="0" borderId="1" xfId="2" applyNumberFormat="1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0" xfId="2"/>
    <xf numFmtId="0" fontId="3" fillId="0" borderId="0" xfId="2" applyFont="1" applyBorder="1"/>
    <xf numFmtId="164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wrapText="1"/>
    </xf>
    <xf numFmtId="0" fontId="17" fillId="0" borderId="0" xfId="2" applyFont="1" applyAlignment="1">
      <alignment horizontal="right" wrapText="1"/>
    </xf>
    <xf numFmtId="0" fontId="6" fillId="3" borderId="7" xfId="2" applyFont="1" applyFill="1" applyBorder="1" applyAlignment="1">
      <alignment horizontal="center" vertical="center" wrapText="1"/>
    </xf>
    <xf numFmtId="164" fontId="6" fillId="3" borderId="7" xfId="2" applyNumberFormat="1" applyFont="1" applyFill="1" applyBorder="1" applyAlignment="1">
      <alignment horizontal="center" vertical="center" wrapText="1"/>
    </xf>
    <xf numFmtId="0" fontId="46" fillId="0" borderId="17" xfId="2" applyFont="1" applyFill="1" applyBorder="1" applyAlignment="1">
      <alignment horizontal="center" vertical="center" wrapText="1"/>
    </xf>
    <xf numFmtId="0" fontId="46" fillId="0" borderId="18" xfId="2" applyFont="1" applyFill="1" applyBorder="1" applyAlignment="1">
      <alignment horizontal="left" vertical="center" wrapText="1"/>
    </xf>
    <xf numFmtId="0" fontId="46" fillId="0" borderId="1" xfId="2" applyFont="1" applyFill="1" applyBorder="1" applyAlignment="1">
      <alignment horizontal="center" vertical="center" wrapText="1"/>
    </xf>
    <xf numFmtId="0" fontId="46" fillId="0" borderId="19" xfId="2" applyFont="1" applyFill="1" applyBorder="1" applyAlignment="1">
      <alignment horizontal="left" vertical="center" wrapText="1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left" vertical="center" wrapText="1"/>
    </xf>
    <xf numFmtId="0" fontId="1" fillId="0" borderId="19" xfId="2" applyFont="1" applyFill="1" applyBorder="1" applyAlignment="1">
      <alignment horizontal="left" vertical="center" wrapText="1"/>
    </xf>
    <xf numFmtId="44" fontId="46" fillId="0" borderId="17" xfId="1" applyFont="1" applyFill="1" applyBorder="1" applyAlignment="1">
      <alignment horizontal="center" vertical="center" wrapText="1"/>
    </xf>
    <xf numFmtId="44" fontId="46" fillId="0" borderId="1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3" fillId="0" borderId="21" xfId="1" applyFont="1" applyBorder="1" applyAlignment="1">
      <alignment horizontal="right" vertical="center"/>
    </xf>
    <xf numFmtId="0" fontId="1" fillId="0" borderId="20" xfId="2" applyFont="1" applyFill="1" applyBorder="1" applyAlignment="1">
      <alignment horizontal="center" vertical="center" wrapText="1"/>
    </xf>
    <xf numFmtId="0" fontId="46" fillId="0" borderId="7" xfId="2" applyFont="1" applyFill="1" applyBorder="1" applyAlignment="1">
      <alignment horizontal="center" vertical="center" wrapText="1"/>
    </xf>
    <xf numFmtId="44" fontId="46" fillId="0" borderId="7" xfId="1" applyFont="1" applyFill="1" applyBorder="1" applyAlignment="1">
      <alignment horizontal="center" vertical="center" wrapText="1"/>
    </xf>
    <xf numFmtId="0" fontId="46" fillId="0" borderId="26" xfId="2" applyFont="1" applyFill="1" applyBorder="1" applyAlignment="1">
      <alignment horizontal="left" vertical="center" wrapText="1"/>
    </xf>
    <xf numFmtId="0" fontId="1" fillId="0" borderId="6" xfId="2" applyFont="1" applyFill="1" applyBorder="1" applyAlignment="1">
      <alignment horizontal="center" vertical="center" wrapText="1"/>
    </xf>
    <xf numFmtId="44" fontId="1" fillId="0" borderId="6" xfId="1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left" vertical="center" wrapText="1"/>
    </xf>
    <xf numFmtId="0" fontId="1" fillId="0" borderId="21" xfId="2" applyFont="1" applyFill="1" applyBorder="1" applyAlignment="1">
      <alignment horizontal="center" vertical="center" wrapText="1"/>
    </xf>
    <xf numFmtId="44" fontId="1" fillId="0" borderId="21" xfId="1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left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1" xfId="2" applyFont="1" applyFill="1" applyBorder="1" applyAlignment="1">
      <alignment horizontal="center" vertical="center" wrapText="1"/>
    </xf>
    <xf numFmtId="44" fontId="3" fillId="4" borderId="21" xfId="1" applyFont="1" applyFill="1" applyBorder="1" applyAlignment="1">
      <alignment horizontal="center" vertical="center" wrapText="1"/>
    </xf>
    <xf numFmtId="0" fontId="46" fillId="0" borderId="22" xfId="2" applyFont="1" applyFill="1" applyBorder="1" applyAlignment="1">
      <alignment horizontal="left" vertical="center" wrapText="1"/>
    </xf>
    <xf numFmtId="0" fontId="3" fillId="4" borderId="18" xfId="2" applyFont="1" applyFill="1" applyBorder="1" applyAlignment="1">
      <alignment horizontal="left" vertical="center" wrapText="1"/>
    </xf>
    <xf numFmtId="164" fontId="3" fillId="4" borderId="17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 wrapText="1"/>
    </xf>
    <xf numFmtId="0" fontId="3" fillId="4" borderId="29" xfId="2" applyFont="1" applyFill="1" applyBorder="1" applyAlignment="1">
      <alignment horizontal="center" vertical="center" wrapText="1"/>
    </xf>
    <xf numFmtId="0" fontId="3" fillId="4" borderId="20" xfId="2" applyFont="1" applyFill="1" applyBorder="1" applyAlignment="1">
      <alignment horizontal="center" vertical="center" wrapText="1"/>
    </xf>
  </cellXfs>
  <cellStyles count="50">
    <cellStyle name="20% - akcent 1 2" xfId="28"/>
    <cellStyle name="20% - akcent 2 2" xfId="29"/>
    <cellStyle name="20% - akcent 3 2" xfId="30"/>
    <cellStyle name="20% - akcent 4 2" xfId="31"/>
    <cellStyle name="20% - akcent 5 2" xfId="32"/>
    <cellStyle name="20% - akcent 6 2" xfId="33"/>
    <cellStyle name="40% - akcent 1 2" xfId="34"/>
    <cellStyle name="40% - akcent 2 2" xfId="35"/>
    <cellStyle name="40% - akcent 3 2" xfId="36"/>
    <cellStyle name="40% - akcent 4 2" xfId="37"/>
    <cellStyle name="40% - akcent 5 2" xfId="38"/>
    <cellStyle name="40% - akcent 6 2" xfId="39"/>
    <cellStyle name="60% - akcent 1 2" xfId="40"/>
    <cellStyle name="60% - akcent 2 2" xfId="41"/>
    <cellStyle name="60% - akcent 3 2" xfId="42"/>
    <cellStyle name="60% - akcent 4 2" xfId="43"/>
    <cellStyle name="60% - akcent 5 2" xfId="44"/>
    <cellStyle name="60% - akcent 6 2" xfId="45"/>
    <cellStyle name="Akcent 1 2" xfId="7"/>
    <cellStyle name="Akcent 2 2" xfId="8"/>
    <cellStyle name="Akcent 3 2" xfId="9"/>
    <cellStyle name="Akcent 4 2" xfId="10"/>
    <cellStyle name="Akcent 5 2" xfId="11"/>
    <cellStyle name="Akcent 6 2" xfId="12"/>
    <cellStyle name="Dane wejściowe 2" xfId="13"/>
    <cellStyle name="Dane wyjściowe 2" xfId="14"/>
    <cellStyle name="Dobre 2" xfId="46"/>
    <cellStyle name="Dziesiętny 2" xfId="5"/>
    <cellStyle name="Dziesiętny 2 2" xfId="49"/>
    <cellStyle name="Dziesiętny 2 3" xfId="6"/>
    <cellStyle name="Dziesiętny 3" xfId="27"/>
    <cellStyle name="Komórka połączona 2" xfId="15"/>
    <cellStyle name="Komórka zaznaczona 2" xfId="16"/>
    <cellStyle name="Nagłówek 1 2" xfId="17"/>
    <cellStyle name="Nagłówek 2 2" xfId="18"/>
    <cellStyle name="Nagłówek 3 2" xfId="19"/>
    <cellStyle name="Nagłówek 4 2" xfId="20"/>
    <cellStyle name="Neutralne 2" xfId="47"/>
    <cellStyle name="Normalny" xfId="0" builtinId="0"/>
    <cellStyle name="Normalny 2" xfId="2"/>
    <cellStyle name="Obliczenia 2" xfId="21"/>
    <cellStyle name="Suma 2" xfId="22"/>
    <cellStyle name="Tekst objaśnienia 2" xfId="23"/>
    <cellStyle name="Tekst ostrzeżenia 2" xfId="24"/>
    <cellStyle name="Tytuł 2" xfId="25"/>
    <cellStyle name="Uwaga 2" xfId="26"/>
    <cellStyle name="Walutowy" xfId="1" builtinId="4"/>
    <cellStyle name="Walutowy 2" xfId="3"/>
    <cellStyle name="Walutowy 3" xfId="4"/>
    <cellStyle name="Złe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39"/>
  <sheetViews>
    <sheetView topLeftCell="A19" zoomScaleNormal="100" zoomScaleSheetLayoutView="100" zoomScalePageLayoutView="90" workbookViewId="0">
      <selection activeCell="D13" sqref="D13"/>
    </sheetView>
  </sheetViews>
  <sheetFormatPr defaultRowHeight="14.25"/>
  <cols>
    <col min="1" max="1" width="5.5703125" style="24" customWidth="1"/>
    <col min="2" max="2" width="34.140625" style="21" customWidth="1"/>
    <col min="3" max="3" width="15.5703125" style="24" customWidth="1"/>
    <col min="4" max="4" width="22.85546875" style="74" customWidth="1"/>
    <col min="5" max="5" width="25" style="74" bestFit="1" customWidth="1"/>
    <col min="6" max="6" width="19.5703125" style="25" customWidth="1"/>
    <col min="7" max="7" width="29" style="19" customWidth="1"/>
    <col min="8" max="8" width="11.7109375" style="24" customWidth="1"/>
    <col min="9" max="9" width="31.5703125" style="19" customWidth="1"/>
    <col min="10" max="10" width="38.140625" style="19" customWidth="1"/>
    <col min="11" max="11" width="13.5703125" style="1" bestFit="1" customWidth="1"/>
    <col min="12" max="12" width="9.140625" style="1"/>
    <col min="13" max="13" width="16.85546875" style="1" bestFit="1" customWidth="1"/>
    <col min="14" max="14" width="15.7109375" style="1" bestFit="1" customWidth="1"/>
    <col min="15" max="16384" width="9.140625" style="1"/>
  </cols>
  <sheetData>
    <row r="1" spans="1:12" ht="15">
      <c r="I1" s="231" t="s">
        <v>22</v>
      </c>
      <c r="J1" s="231"/>
    </row>
    <row r="2" spans="1:12" ht="15">
      <c r="I2" s="231" t="s">
        <v>23</v>
      </c>
      <c r="J2" s="231"/>
    </row>
    <row r="3" spans="1:12" ht="40.5" customHeight="1">
      <c r="A3" s="232" t="s">
        <v>135</v>
      </c>
      <c r="B3" s="233"/>
      <c r="C3" s="233"/>
      <c r="D3" s="233"/>
      <c r="E3" s="233"/>
      <c r="F3" s="233"/>
      <c r="G3" s="233"/>
      <c r="H3" s="233"/>
      <c r="I3" s="233"/>
      <c r="J3" s="234"/>
      <c r="K3" s="26"/>
      <c r="L3" s="26"/>
    </row>
    <row r="4" spans="1:12" ht="66.75" customHeight="1">
      <c r="A4" s="58" t="s">
        <v>0</v>
      </c>
      <c r="B4" s="58" t="s">
        <v>13</v>
      </c>
      <c r="C4" s="58" t="s">
        <v>1</v>
      </c>
      <c r="D4" s="75" t="s">
        <v>9</v>
      </c>
      <c r="E4" s="75" t="s">
        <v>18</v>
      </c>
      <c r="F4" s="27" t="s">
        <v>19</v>
      </c>
      <c r="G4" s="58" t="s">
        <v>21</v>
      </c>
      <c r="H4" s="58" t="s">
        <v>25</v>
      </c>
      <c r="I4" s="58" t="s">
        <v>20</v>
      </c>
      <c r="J4" s="58" t="s">
        <v>6</v>
      </c>
    </row>
    <row r="5" spans="1:12" ht="21" customHeight="1">
      <c r="A5" s="35" t="s">
        <v>8</v>
      </c>
      <c r="B5" s="229" t="s">
        <v>34</v>
      </c>
      <c r="C5" s="229"/>
      <c r="D5" s="229"/>
      <c r="E5" s="229"/>
      <c r="F5" s="229"/>
      <c r="G5" s="229"/>
      <c r="H5" s="36"/>
      <c r="I5" s="87"/>
      <c r="J5" s="28" t="s">
        <v>32</v>
      </c>
      <c r="K5" s="29"/>
    </row>
    <row r="6" spans="1:12" s="55" customFormat="1" ht="71.25">
      <c r="A6" s="46">
        <v>1</v>
      </c>
      <c r="B6" s="42" t="s">
        <v>36</v>
      </c>
      <c r="C6" s="70" t="s">
        <v>38</v>
      </c>
      <c r="D6" s="178"/>
      <c r="E6" s="180">
        <v>3329300</v>
      </c>
      <c r="F6" s="20">
        <v>450</v>
      </c>
      <c r="G6" s="71" t="s">
        <v>76</v>
      </c>
      <c r="H6" s="44" t="s">
        <v>29</v>
      </c>
      <c r="I6" s="45" t="s">
        <v>87</v>
      </c>
      <c r="J6" s="20" t="s">
        <v>39</v>
      </c>
    </row>
    <row r="7" spans="1:12" s="55" customFormat="1" ht="30">
      <c r="A7" s="46">
        <v>2</v>
      </c>
      <c r="B7" s="42" t="s">
        <v>40</v>
      </c>
      <c r="C7" s="70"/>
      <c r="D7" s="178"/>
      <c r="E7" s="180">
        <v>59080</v>
      </c>
      <c r="F7" s="20">
        <v>20</v>
      </c>
      <c r="G7" s="71" t="s">
        <v>37</v>
      </c>
      <c r="H7" s="44" t="s">
        <v>29</v>
      </c>
      <c r="I7" s="45" t="s">
        <v>88</v>
      </c>
      <c r="J7" s="20" t="s">
        <v>39</v>
      </c>
    </row>
    <row r="8" spans="1:12" s="55" customFormat="1" ht="42.75">
      <c r="A8" s="46">
        <v>3</v>
      </c>
      <c r="B8" s="42" t="s">
        <v>41</v>
      </c>
      <c r="C8" s="70" t="s">
        <v>42</v>
      </c>
      <c r="D8" s="178"/>
      <c r="E8" s="180">
        <v>1750021</v>
      </c>
      <c r="F8" s="20">
        <v>253.9</v>
      </c>
      <c r="G8" s="71" t="s">
        <v>37</v>
      </c>
      <c r="H8" s="44" t="s">
        <v>29</v>
      </c>
      <c r="I8" s="45" t="s">
        <v>89</v>
      </c>
      <c r="J8" s="20" t="s">
        <v>43</v>
      </c>
    </row>
    <row r="9" spans="1:12" s="55" customFormat="1" ht="42.75">
      <c r="A9" s="46">
        <v>4</v>
      </c>
      <c r="B9" s="42" t="s">
        <v>44</v>
      </c>
      <c r="C9" s="70" t="s">
        <v>42</v>
      </c>
      <c r="D9" s="178"/>
      <c r="E9" s="180">
        <v>452848</v>
      </c>
      <c r="F9" s="20">
        <v>153.30000000000001</v>
      </c>
      <c r="G9" s="71" t="s">
        <v>37</v>
      </c>
      <c r="H9" s="44" t="s">
        <v>29</v>
      </c>
      <c r="I9" s="45" t="s">
        <v>89</v>
      </c>
      <c r="J9" s="20" t="s">
        <v>45</v>
      </c>
    </row>
    <row r="10" spans="1:12" s="55" customFormat="1" ht="71.25">
      <c r="A10" s="46">
        <v>5</v>
      </c>
      <c r="B10" s="42" t="s">
        <v>46</v>
      </c>
      <c r="C10" s="70" t="s">
        <v>47</v>
      </c>
      <c r="D10" s="178"/>
      <c r="E10" s="180">
        <v>521824</v>
      </c>
      <c r="F10" s="20">
        <v>176.65</v>
      </c>
      <c r="G10" s="71" t="s">
        <v>37</v>
      </c>
      <c r="H10" s="44" t="s">
        <v>29</v>
      </c>
      <c r="I10" s="45" t="s">
        <v>90</v>
      </c>
      <c r="J10" s="20" t="s">
        <v>48</v>
      </c>
    </row>
    <row r="11" spans="1:12" s="55" customFormat="1" ht="42.75">
      <c r="A11" s="46">
        <v>6</v>
      </c>
      <c r="B11" s="42" t="s">
        <v>49</v>
      </c>
      <c r="C11" s="70" t="s">
        <v>50</v>
      </c>
      <c r="D11" s="180">
        <v>1000000</v>
      </c>
      <c r="E11" s="180"/>
      <c r="F11" s="20">
        <v>204.65</v>
      </c>
      <c r="G11" s="71" t="s">
        <v>37</v>
      </c>
      <c r="H11" s="44" t="s">
        <v>29</v>
      </c>
      <c r="I11" s="45" t="s">
        <v>94</v>
      </c>
      <c r="J11" s="20" t="s">
        <v>51</v>
      </c>
    </row>
    <row r="12" spans="1:12" s="55" customFormat="1" ht="42.75">
      <c r="A12" s="46">
        <v>7</v>
      </c>
      <c r="B12" s="42" t="s">
        <v>52</v>
      </c>
      <c r="C12" s="70">
        <v>1964</v>
      </c>
      <c r="D12" s="178"/>
      <c r="E12" s="180">
        <v>1000000</v>
      </c>
      <c r="F12" s="20">
        <v>4000</v>
      </c>
      <c r="G12" s="71" t="s">
        <v>37</v>
      </c>
      <c r="H12" s="44" t="s">
        <v>29</v>
      </c>
      <c r="I12" s="45" t="s">
        <v>91</v>
      </c>
      <c r="J12" s="20" t="s">
        <v>53</v>
      </c>
    </row>
    <row r="13" spans="1:12" s="55" customFormat="1" ht="42.75">
      <c r="A13" s="46">
        <v>8</v>
      </c>
      <c r="B13" s="42" t="s">
        <v>54</v>
      </c>
      <c r="C13" s="70">
        <v>1966</v>
      </c>
      <c r="D13" s="178"/>
      <c r="E13" s="180">
        <v>1547896</v>
      </c>
      <c r="F13" s="56">
        <v>524</v>
      </c>
      <c r="G13" s="71" t="s">
        <v>37</v>
      </c>
      <c r="H13" s="44" t="s">
        <v>29</v>
      </c>
      <c r="I13" s="45" t="s">
        <v>95</v>
      </c>
      <c r="J13" s="20" t="s">
        <v>55</v>
      </c>
    </row>
    <row r="14" spans="1:12" s="55" customFormat="1" ht="30">
      <c r="A14" s="46">
        <v>9</v>
      </c>
      <c r="B14" s="42" t="s">
        <v>56</v>
      </c>
      <c r="C14" s="70">
        <v>1974</v>
      </c>
      <c r="D14" s="178"/>
      <c r="E14" s="180">
        <v>708960</v>
      </c>
      <c r="F14" s="56">
        <v>240</v>
      </c>
      <c r="G14" s="71" t="s">
        <v>37</v>
      </c>
      <c r="H14" s="44"/>
      <c r="I14" s="45" t="s">
        <v>96</v>
      </c>
      <c r="J14" s="20" t="s">
        <v>57</v>
      </c>
    </row>
    <row r="15" spans="1:12" s="55" customFormat="1" ht="42.75">
      <c r="A15" s="46">
        <v>10</v>
      </c>
      <c r="B15" s="42" t="s">
        <v>58</v>
      </c>
      <c r="C15" s="70">
        <v>2004</v>
      </c>
      <c r="D15" s="178"/>
      <c r="E15" s="180">
        <v>155971</v>
      </c>
      <c r="F15" s="56">
        <v>52.8</v>
      </c>
      <c r="G15" s="71" t="s">
        <v>37</v>
      </c>
      <c r="H15" s="44" t="s">
        <v>29</v>
      </c>
      <c r="I15" s="45" t="s">
        <v>97</v>
      </c>
      <c r="J15" s="20" t="s">
        <v>59</v>
      </c>
    </row>
    <row r="16" spans="1:12" s="55" customFormat="1" ht="42.75">
      <c r="A16" s="46">
        <v>11</v>
      </c>
      <c r="B16" s="42" t="s">
        <v>60</v>
      </c>
      <c r="C16" s="70" t="s">
        <v>61</v>
      </c>
      <c r="D16" s="178"/>
      <c r="E16" s="180">
        <v>635110</v>
      </c>
      <c r="F16" s="56">
        <v>215</v>
      </c>
      <c r="G16" s="71" t="s">
        <v>37</v>
      </c>
      <c r="H16" s="44" t="s">
        <v>29</v>
      </c>
      <c r="I16" s="45" t="s">
        <v>92</v>
      </c>
      <c r="J16" s="20" t="s">
        <v>62</v>
      </c>
    </row>
    <row r="17" spans="1:12" s="55" customFormat="1" ht="42.75">
      <c r="A17" s="46">
        <v>12</v>
      </c>
      <c r="B17" s="42" t="s">
        <v>63</v>
      </c>
      <c r="C17" s="70">
        <v>2010</v>
      </c>
      <c r="D17" s="178"/>
      <c r="E17" s="180">
        <v>229142</v>
      </c>
      <c r="F17" s="56">
        <v>77.569999999999993</v>
      </c>
      <c r="G17" s="71" t="s">
        <v>77</v>
      </c>
      <c r="H17" s="44" t="s">
        <v>29</v>
      </c>
      <c r="I17" s="45" t="s">
        <v>98</v>
      </c>
      <c r="J17" s="20" t="s">
        <v>64</v>
      </c>
    </row>
    <row r="18" spans="1:12" s="55" customFormat="1" ht="71.25">
      <c r="A18" s="46">
        <v>13</v>
      </c>
      <c r="B18" s="42" t="s">
        <v>65</v>
      </c>
      <c r="C18" s="70" t="s">
        <v>66</v>
      </c>
      <c r="D18" s="179"/>
      <c r="E18" s="181">
        <v>2067800</v>
      </c>
      <c r="F18" s="56">
        <v>700</v>
      </c>
      <c r="G18" s="71" t="s">
        <v>37</v>
      </c>
      <c r="H18" s="44" t="s">
        <v>29</v>
      </c>
      <c r="I18" s="45" t="s">
        <v>93</v>
      </c>
      <c r="J18" s="20" t="s">
        <v>67</v>
      </c>
    </row>
    <row r="19" spans="1:12" s="157" customFormat="1" ht="30">
      <c r="A19" s="170">
        <v>14</v>
      </c>
      <c r="B19" s="168" t="s">
        <v>221</v>
      </c>
      <c r="C19" s="70">
        <v>2019</v>
      </c>
      <c r="D19" s="73"/>
      <c r="E19" s="79">
        <v>474000</v>
      </c>
      <c r="F19" s="56"/>
      <c r="G19" s="71"/>
      <c r="H19" s="169"/>
      <c r="I19" s="45"/>
      <c r="J19" s="118" t="s">
        <v>222</v>
      </c>
    </row>
    <row r="20" spans="1:12" s="34" customFormat="1" ht="12.75">
      <c r="A20" s="230" t="s">
        <v>7</v>
      </c>
      <c r="B20" s="230"/>
      <c r="C20" s="230"/>
      <c r="D20" s="76">
        <v>0</v>
      </c>
      <c r="E20" s="76">
        <f>SUM(D6:E19)</f>
        <v>13931952</v>
      </c>
      <c r="F20" s="82"/>
      <c r="G20" s="31"/>
      <c r="H20" s="32"/>
      <c r="I20" s="31"/>
      <c r="J20" s="33"/>
    </row>
    <row r="21" spans="1:12" ht="21" customHeight="1">
      <c r="A21" s="35" t="s">
        <v>26</v>
      </c>
      <c r="B21" s="229" t="s">
        <v>107</v>
      </c>
      <c r="C21" s="229"/>
      <c r="D21" s="229"/>
      <c r="E21" s="229"/>
      <c r="F21" s="229"/>
      <c r="G21" s="229"/>
      <c r="H21" s="36"/>
      <c r="I21" s="57"/>
      <c r="J21" s="28" t="s">
        <v>99</v>
      </c>
      <c r="K21" s="29"/>
    </row>
    <row r="22" spans="1:12" s="54" customFormat="1" ht="30" customHeight="1">
      <c r="A22" s="46">
        <v>1</v>
      </c>
      <c r="B22" s="42" t="s">
        <v>86</v>
      </c>
      <c r="C22" s="49"/>
      <c r="D22" s="73"/>
      <c r="E22" s="73"/>
      <c r="F22" s="50"/>
      <c r="G22" s="48"/>
      <c r="H22" s="72"/>
      <c r="I22" s="51"/>
      <c r="J22" s="51" t="s">
        <v>68</v>
      </c>
      <c r="K22" s="53"/>
    </row>
    <row r="23" spans="1:12" s="34" customFormat="1" ht="12.75">
      <c r="A23" s="230" t="s">
        <v>7</v>
      </c>
      <c r="B23" s="230"/>
      <c r="C23" s="230"/>
      <c r="D23" s="76">
        <f t="shared" ref="D23" si="0">SUM(D22)</f>
        <v>0</v>
      </c>
      <c r="E23" s="76"/>
      <c r="F23" s="30"/>
      <c r="G23" s="31"/>
      <c r="H23" s="32"/>
      <c r="I23" s="31"/>
      <c r="J23" s="33"/>
    </row>
    <row r="24" spans="1:12" s="34" customFormat="1" ht="21" customHeight="1">
      <c r="A24" s="35" t="s">
        <v>27</v>
      </c>
      <c r="B24" s="229" t="s">
        <v>33</v>
      </c>
      <c r="C24" s="229"/>
      <c r="D24" s="229"/>
      <c r="E24" s="229"/>
      <c r="F24" s="229"/>
      <c r="G24" s="229"/>
      <c r="H24" s="36"/>
      <c r="I24" s="57"/>
      <c r="J24" s="28" t="s">
        <v>100</v>
      </c>
      <c r="K24" s="29"/>
      <c r="L24" s="1"/>
    </row>
    <row r="25" spans="1:12" s="55" customFormat="1" ht="27" customHeight="1">
      <c r="A25" s="46">
        <v>1</v>
      </c>
      <c r="B25" s="42" t="s">
        <v>31</v>
      </c>
      <c r="C25" s="47"/>
      <c r="D25" s="73"/>
      <c r="E25" s="73"/>
      <c r="F25" s="50"/>
      <c r="G25" s="51"/>
      <c r="H25" s="44"/>
      <c r="I25" s="51"/>
      <c r="J25" s="154" t="s">
        <v>84</v>
      </c>
      <c r="K25" s="53"/>
      <c r="L25" s="54"/>
    </row>
    <row r="26" spans="1:12" s="34" customFormat="1" ht="12.75">
      <c r="A26" s="230" t="s">
        <v>7</v>
      </c>
      <c r="B26" s="230"/>
      <c r="C26" s="230"/>
      <c r="D26" s="76">
        <v>0</v>
      </c>
      <c r="E26" s="76"/>
      <c r="F26" s="30"/>
      <c r="G26" s="31"/>
      <c r="H26" s="32"/>
      <c r="I26" s="31"/>
      <c r="J26" s="33"/>
    </row>
    <row r="27" spans="1:12" ht="21" customHeight="1">
      <c r="A27" s="35" t="s">
        <v>28</v>
      </c>
      <c r="B27" s="229" t="s">
        <v>156</v>
      </c>
      <c r="C27" s="229"/>
      <c r="D27" s="229"/>
      <c r="E27" s="229"/>
      <c r="F27" s="229"/>
      <c r="G27" s="229"/>
      <c r="H27" s="36"/>
      <c r="I27" s="87"/>
      <c r="J27" s="28" t="s">
        <v>101</v>
      </c>
      <c r="K27" s="29"/>
    </row>
    <row r="28" spans="1:12" s="34" customFormat="1" ht="21" customHeight="1">
      <c r="A28" s="35"/>
      <c r="B28" s="229" t="s">
        <v>106</v>
      </c>
      <c r="C28" s="229"/>
      <c r="D28" s="229"/>
      <c r="E28" s="229"/>
      <c r="F28" s="229"/>
      <c r="G28" s="229"/>
      <c r="H28" s="36"/>
      <c r="I28" s="87"/>
      <c r="J28" s="28"/>
      <c r="K28" s="29"/>
      <c r="L28" s="1"/>
    </row>
    <row r="29" spans="1:12" s="54" customFormat="1" ht="57">
      <c r="A29" s="46">
        <v>1</v>
      </c>
      <c r="B29" s="42" t="s">
        <v>78</v>
      </c>
      <c r="C29" s="47" t="s">
        <v>102</v>
      </c>
      <c r="D29" s="77"/>
      <c r="E29" s="77">
        <f>307500+450000</f>
        <v>757500</v>
      </c>
      <c r="F29" s="50">
        <f>350+650</f>
        <v>1000</v>
      </c>
      <c r="G29" s="48" t="s">
        <v>79</v>
      </c>
      <c r="H29" s="44" t="s">
        <v>29</v>
      </c>
      <c r="I29" s="51" t="s">
        <v>103</v>
      </c>
      <c r="J29" s="52" t="s">
        <v>73</v>
      </c>
      <c r="K29" s="53"/>
    </row>
    <row r="30" spans="1:12" s="54" customFormat="1" ht="42.75">
      <c r="A30" s="46">
        <v>2</v>
      </c>
      <c r="B30" s="42" t="s">
        <v>80</v>
      </c>
      <c r="C30" s="47" t="s">
        <v>72</v>
      </c>
      <c r="D30" s="77"/>
      <c r="E30" s="80">
        <v>35000</v>
      </c>
      <c r="F30" s="50">
        <v>80</v>
      </c>
      <c r="G30" s="48"/>
      <c r="H30" s="44"/>
      <c r="I30" s="51" t="s">
        <v>104</v>
      </c>
      <c r="J30" s="52" t="s">
        <v>73</v>
      </c>
      <c r="K30" s="53"/>
    </row>
    <row r="31" spans="1:12" s="54" customFormat="1" ht="42.75">
      <c r="A31" s="46">
        <v>3</v>
      </c>
      <c r="B31" s="42" t="s">
        <v>81</v>
      </c>
      <c r="C31" s="47">
        <v>2013</v>
      </c>
      <c r="D31" s="49"/>
      <c r="E31" s="77">
        <v>3351700</v>
      </c>
      <c r="F31" s="50">
        <v>860</v>
      </c>
      <c r="G31" s="48" t="s">
        <v>82</v>
      </c>
      <c r="H31" s="44" t="s">
        <v>29</v>
      </c>
      <c r="I31" s="51" t="s">
        <v>83</v>
      </c>
      <c r="J31" s="52" t="s">
        <v>73</v>
      </c>
      <c r="K31" s="53"/>
    </row>
    <row r="32" spans="1:12" s="54" customFormat="1" ht="71.25">
      <c r="A32" s="46">
        <v>4</v>
      </c>
      <c r="B32" s="42" t="s">
        <v>70</v>
      </c>
      <c r="C32" s="47" t="s">
        <v>85</v>
      </c>
      <c r="D32" s="73"/>
      <c r="E32" s="80">
        <v>632577</v>
      </c>
      <c r="F32" s="50">
        <v>1881.52</v>
      </c>
      <c r="G32" s="51" t="s">
        <v>75</v>
      </c>
      <c r="H32" s="44"/>
      <c r="I32" s="51" t="s">
        <v>105</v>
      </c>
      <c r="J32" s="52" t="s">
        <v>84</v>
      </c>
      <c r="K32" s="53"/>
    </row>
    <row r="33" spans="1:11" s="54" customFormat="1" ht="15">
      <c r="A33" s="46">
        <v>5</v>
      </c>
      <c r="B33" s="42" t="s">
        <v>123</v>
      </c>
      <c r="C33" s="47">
        <v>2015</v>
      </c>
      <c r="D33" s="73"/>
      <c r="E33" s="80">
        <v>38942.92</v>
      </c>
      <c r="F33" s="50"/>
      <c r="G33" s="51"/>
      <c r="H33" s="44" t="s">
        <v>29</v>
      </c>
      <c r="I33" s="51"/>
      <c r="J33" s="52" t="s">
        <v>124</v>
      </c>
      <c r="K33" s="53"/>
    </row>
    <row r="34" spans="1:11" s="54" customFormat="1" ht="15">
      <c r="A34" s="46">
        <v>6</v>
      </c>
      <c r="B34" s="42" t="s">
        <v>71</v>
      </c>
      <c r="C34" s="47">
        <v>2011</v>
      </c>
      <c r="D34" s="73"/>
      <c r="E34" s="80">
        <v>18000</v>
      </c>
      <c r="F34" s="50"/>
      <c r="G34" s="51"/>
      <c r="H34" s="44"/>
      <c r="I34" s="51"/>
      <c r="J34" s="52" t="s">
        <v>73</v>
      </c>
      <c r="K34" s="53"/>
    </row>
    <row r="35" spans="1:11" s="34" customFormat="1" ht="12.75" customHeight="1">
      <c r="A35" s="230" t="s">
        <v>7</v>
      </c>
      <c r="B35" s="230"/>
      <c r="C35" s="230"/>
      <c r="D35" s="76"/>
      <c r="E35" s="109">
        <f>SUM(E29:E34)</f>
        <v>4833719.92</v>
      </c>
      <c r="F35" s="82"/>
      <c r="G35" s="31"/>
      <c r="H35" s="32"/>
      <c r="I35" s="31"/>
      <c r="J35" s="33"/>
    </row>
    <row r="36" spans="1:11" ht="15" customHeight="1">
      <c r="A36" s="5"/>
      <c r="B36" s="43"/>
      <c r="C36" s="5"/>
      <c r="D36" s="78"/>
      <c r="E36" s="78"/>
      <c r="F36" s="37"/>
      <c r="G36" s="38"/>
      <c r="H36" s="39"/>
      <c r="I36" s="38"/>
      <c r="J36" s="40"/>
    </row>
    <row r="38" spans="1:11">
      <c r="A38" s="1"/>
      <c r="E38" s="83"/>
    </row>
    <row r="39" spans="1:11" ht="64.5" customHeight="1">
      <c r="E39" s="83"/>
    </row>
  </sheetData>
  <mergeCells count="12">
    <mergeCell ref="I1:J1"/>
    <mergeCell ref="I2:J2"/>
    <mergeCell ref="A3:J3"/>
    <mergeCell ref="B5:G5"/>
    <mergeCell ref="A20:C20"/>
    <mergeCell ref="B27:G27"/>
    <mergeCell ref="B28:G28"/>
    <mergeCell ref="A35:C35"/>
    <mergeCell ref="B21:G21"/>
    <mergeCell ref="A23:C23"/>
    <mergeCell ref="B24:G24"/>
    <mergeCell ref="A26:C26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WhiteSpace="0" topLeftCell="B4" zoomScaleNormal="100" zoomScaleSheetLayoutView="110" workbookViewId="0">
      <selection activeCell="D6" sqref="D6:E6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5">
      <c r="D1" s="235" t="s">
        <v>11</v>
      </c>
      <c r="E1" s="235"/>
    </row>
    <row r="2" spans="2:5">
      <c r="D2" s="23"/>
      <c r="E2" s="23" t="s">
        <v>30</v>
      </c>
    </row>
    <row r="4" spans="2:5" ht="41.25" customHeight="1">
      <c r="B4" s="11" t="s">
        <v>5</v>
      </c>
      <c r="C4" s="12" t="s">
        <v>15</v>
      </c>
      <c r="D4" s="13" t="s">
        <v>16</v>
      </c>
      <c r="E4" s="14" t="s">
        <v>17</v>
      </c>
    </row>
    <row r="5" spans="2:5" s="86" customFormat="1" ht="42.75" customHeight="1">
      <c r="B5" s="84">
        <v>1</v>
      </c>
      <c r="C5" s="89" t="s">
        <v>34</v>
      </c>
      <c r="D5" s="17">
        <v>1490121.97</v>
      </c>
      <c r="E5" s="17"/>
    </row>
    <row r="6" spans="2:5" s="86" customFormat="1" ht="42.75" customHeight="1">
      <c r="B6" s="84">
        <v>2</v>
      </c>
      <c r="C6" s="89" t="s">
        <v>107</v>
      </c>
      <c r="D6" s="186">
        <v>772698.61</v>
      </c>
      <c r="E6" s="186">
        <v>164230.95000000001</v>
      </c>
    </row>
    <row r="7" spans="2:5" s="86" customFormat="1" ht="42.75" customHeight="1">
      <c r="B7" s="84">
        <v>3</v>
      </c>
      <c r="C7" s="85" t="s">
        <v>33</v>
      </c>
      <c r="D7" s="156">
        <v>141597.57</v>
      </c>
      <c r="E7" s="17"/>
    </row>
    <row r="8" spans="2:5" s="86" customFormat="1" ht="42.75" customHeight="1">
      <c r="B8" s="110">
        <v>4</v>
      </c>
      <c r="C8" s="85" t="s">
        <v>156</v>
      </c>
      <c r="D8" s="166">
        <v>599016.46</v>
      </c>
      <c r="E8" s="167">
        <v>56955.83</v>
      </c>
    </row>
    <row r="9" spans="2:5" ht="29.25" customHeight="1">
      <c r="B9" s="15"/>
      <c r="C9" s="11" t="s">
        <v>7</v>
      </c>
      <c r="D9" s="16">
        <f>SUM(D5:D8)</f>
        <v>3003434.61</v>
      </c>
      <c r="E9" s="16">
        <f>SUM(E5:E8)</f>
        <v>221186.78000000003</v>
      </c>
    </row>
    <row r="10" spans="2:5" ht="17.25" customHeight="1"/>
  </sheetData>
  <mergeCells count="1">
    <mergeCell ref="D1:E1"/>
  </mergeCells>
  <pageMargins left="0.31496062992125984" right="0.31496062992125984" top="0.9448818897637796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92"/>
  <sheetViews>
    <sheetView topLeftCell="A64" zoomScaleNormal="100" zoomScaleSheetLayoutView="110" workbookViewId="0">
      <selection activeCell="J52" sqref="J52"/>
    </sheetView>
  </sheetViews>
  <sheetFormatPr defaultRowHeight="12.75"/>
  <cols>
    <col min="1" max="1" width="5" style="3" customWidth="1"/>
    <col min="2" max="2" width="46.42578125" style="4" customWidth="1"/>
    <col min="3" max="3" width="16.28515625" style="24" customWidth="1"/>
    <col min="4" max="4" width="18.7109375" style="7" customWidth="1"/>
    <col min="5" max="16384" width="9.140625" style="2"/>
  </cols>
  <sheetData>
    <row r="1" spans="1:4">
      <c r="A1" s="10"/>
      <c r="D1" s="41" t="s">
        <v>10</v>
      </c>
    </row>
    <row r="2" spans="1:4">
      <c r="A2" s="10"/>
      <c r="D2" s="41" t="s">
        <v>12</v>
      </c>
    </row>
    <row r="3" spans="1:4">
      <c r="A3" s="10"/>
      <c r="D3" s="6"/>
    </row>
    <row r="4" spans="1:4" ht="25.5">
      <c r="A4" s="58" t="s">
        <v>0</v>
      </c>
      <c r="B4" s="9" t="s">
        <v>3</v>
      </c>
      <c r="C4" s="58" t="s">
        <v>4</v>
      </c>
      <c r="D4" s="22" t="s">
        <v>2</v>
      </c>
    </row>
    <row r="5" spans="1:4" ht="12.75" customHeight="1">
      <c r="A5" s="237" t="s">
        <v>35</v>
      </c>
      <c r="B5" s="237"/>
      <c r="C5" s="237"/>
      <c r="D5" s="237"/>
    </row>
    <row r="6" spans="1:4" s="91" customFormat="1">
      <c r="A6" s="96">
        <v>1</v>
      </c>
      <c r="B6" s="97" t="s">
        <v>151</v>
      </c>
      <c r="C6" s="96">
        <v>2018</v>
      </c>
      <c r="D6" s="98">
        <v>884</v>
      </c>
    </row>
    <row r="7" spans="1:4" s="91" customFormat="1">
      <c r="A7" s="96">
        <v>2</v>
      </c>
      <c r="B7" s="97" t="s">
        <v>152</v>
      </c>
      <c r="C7" s="96">
        <v>2018</v>
      </c>
      <c r="D7" s="98">
        <v>724</v>
      </c>
    </row>
    <row r="8" spans="1:4" s="91" customFormat="1">
      <c r="A8" s="96">
        <v>3</v>
      </c>
      <c r="B8" s="97" t="s">
        <v>153</v>
      </c>
      <c r="C8" s="99">
        <v>2018</v>
      </c>
      <c r="D8" s="100">
        <v>595</v>
      </c>
    </row>
    <row r="9" spans="1:4" ht="12.75" customHeight="1">
      <c r="A9" s="236" t="s">
        <v>7</v>
      </c>
      <c r="B9" s="236"/>
      <c r="C9" s="236"/>
      <c r="D9" s="8">
        <f>SUM(D6:D8)</f>
        <v>2203</v>
      </c>
    </row>
    <row r="10" spans="1:4" s="61" customFormat="1">
      <c r="A10" s="237" t="s">
        <v>108</v>
      </c>
      <c r="B10" s="237"/>
      <c r="C10" s="237"/>
      <c r="D10" s="237"/>
    </row>
    <row r="11" spans="1:4" s="61" customFormat="1">
      <c r="A11" s="62">
        <v>1</v>
      </c>
      <c r="B11" s="63" t="s">
        <v>24</v>
      </c>
      <c r="C11" s="62"/>
      <c r="D11" s="64"/>
    </row>
    <row r="12" spans="1:4" ht="12.75" customHeight="1">
      <c r="A12" s="236" t="s">
        <v>7</v>
      </c>
      <c r="B12" s="236"/>
      <c r="C12" s="236"/>
      <c r="D12" s="18">
        <f>SUM(D11:D11)</f>
        <v>0</v>
      </c>
    </row>
    <row r="13" spans="1:4" s="65" customFormat="1">
      <c r="A13" s="237" t="s">
        <v>69</v>
      </c>
      <c r="B13" s="237"/>
      <c r="C13" s="237"/>
      <c r="D13" s="237"/>
    </row>
    <row r="14" spans="1:4" s="65" customFormat="1">
      <c r="A14" s="164" t="s">
        <v>136</v>
      </c>
      <c r="B14" s="152" t="s">
        <v>137</v>
      </c>
      <c r="C14" s="95">
        <v>2018</v>
      </c>
      <c r="D14" s="92">
        <v>4514.1000000000004</v>
      </c>
    </row>
    <row r="15" spans="1:4" s="65" customFormat="1">
      <c r="A15" s="164" t="s">
        <v>26</v>
      </c>
      <c r="B15" s="152" t="s">
        <v>138</v>
      </c>
      <c r="C15" s="95">
        <v>2018</v>
      </c>
      <c r="D15" s="92">
        <v>1685.1</v>
      </c>
    </row>
    <row r="16" spans="1:4" s="65" customFormat="1">
      <c r="A16" s="164" t="s">
        <v>27</v>
      </c>
      <c r="B16" s="152" t="s">
        <v>139</v>
      </c>
      <c r="C16" s="95">
        <v>2018</v>
      </c>
      <c r="D16" s="92">
        <v>584.25</v>
      </c>
    </row>
    <row r="17" spans="1:4" s="65" customFormat="1">
      <c r="A17" s="164" t="s">
        <v>28</v>
      </c>
      <c r="B17" s="152" t="s">
        <v>140</v>
      </c>
      <c r="C17" s="95">
        <v>2018</v>
      </c>
      <c r="D17" s="92">
        <v>549.99</v>
      </c>
    </row>
    <row r="18" spans="1:4" s="65" customFormat="1">
      <c r="A18" s="164" t="s">
        <v>141</v>
      </c>
      <c r="B18" s="152" t="s">
        <v>142</v>
      </c>
      <c r="C18" s="95">
        <v>2018</v>
      </c>
      <c r="D18" s="92">
        <v>1685.1</v>
      </c>
    </row>
    <row r="19" spans="1:4" s="65" customFormat="1">
      <c r="A19" s="164" t="s">
        <v>143</v>
      </c>
      <c r="B19" s="152" t="s">
        <v>144</v>
      </c>
      <c r="C19" s="95">
        <v>2018</v>
      </c>
      <c r="D19" s="92">
        <v>3730</v>
      </c>
    </row>
    <row r="20" spans="1:4" s="65" customFormat="1">
      <c r="A20" s="177" t="s">
        <v>145</v>
      </c>
      <c r="B20" s="160" t="s">
        <v>146</v>
      </c>
      <c r="C20" s="94">
        <v>2018</v>
      </c>
      <c r="D20" s="90">
        <v>2521.5</v>
      </c>
    </row>
    <row r="21" spans="1:4">
      <c r="A21" s="238" t="s">
        <v>7</v>
      </c>
      <c r="B21" s="239"/>
      <c r="C21" s="240"/>
      <c r="D21" s="18">
        <f>SUM(D14:D20)</f>
        <v>15270.04</v>
      </c>
    </row>
    <row r="22" spans="1:4">
      <c r="A22" s="237" t="s">
        <v>157</v>
      </c>
      <c r="B22" s="237"/>
      <c r="C22" s="237"/>
      <c r="D22" s="237"/>
    </row>
    <row r="23" spans="1:4">
      <c r="A23" s="112">
        <v>1</v>
      </c>
      <c r="B23" s="60" t="s">
        <v>109</v>
      </c>
      <c r="C23" s="59">
        <v>2015</v>
      </c>
      <c r="D23" s="88">
        <v>1537</v>
      </c>
    </row>
    <row r="24" spans="1:4">
      <c r="A24" s="112">
        <v>2</v>
      </c>
      <c r="B24" s="60" t="s">
        <v>74</v>
      </c>
      <c r="C24" s="59">
        <v>2015</v>
      </c>
      <c r="D24" s="81">
        <v>3000</v>
      </c>
    </row>
    <row r="25" spans="1:4">
      <c r="A25" s="112">
        <v>3</v>
      </c>
      <c r="B25" s="67" t="s">
        <v>110</v>
      </c>
      <c r="C25" s="68">
        <v>2015</v>
      </c>
      <c r="D25" s="69">
        <v>2840</v>
      </c>
    </row>
    <row r="26" spans="1:4">
      <c r="A26" s="112">
        <v>4</v>
      </c>
      <c r="B26" s="67" t="s">
        <v>111</v>
      </c>
      <c r="C26" s="68">
        <v>2015</v>
      </c>
      <c r="D26" s="69">
        <v>2940</v>
      </c>
    </row>
    <row r="27" spans="1:4">
      <c r="A27" s="112">
        <v>5</v>
      </c>
      <c r="B27" s="67" t="s">
        <v>112</v>
      </c>
      <c r="C27" s="68">
        <v>2015</v>
      </c>
      <c r="D27" s="69">
        <v>775</v>
      </c>
    </row>
    <row r="28" spans="1:4">
      <c r="A28" s="112">
        <v>6</v>
      </c>
      <c r="B28" s="67" t="s">
        <v>113</v>
      </c>
      <c r="C28" s="68">
        <v>2015</v>
      </c>
      <c r="D28" s="69">
        <v>780</v>
      </c>
    </row>
    <row r="29" spans="1:4">
      <c r="A29" s="59">
        <v>7</v>
      </c>
      <c r="B29" s="67" t="s">
        <v>114</v>
      </c>
      <c r="C29" s="68">
        <v>2015</v>
      </c>
      <c r="D29" s="69">
        <v>1690</v>
      </c>
    </row>
    <row r="30" spans="1:4">
      <c r="A30" s="59">
        <v>8</v>
      </c>
      <c r="B30" s="67" t="s">
        <v>115</v>
      </c>
      <c r="C30" s="68">
        <v>2015</v>
      </c>
      <c r="D30" s="69">
        <v>9900</v>
      </c>
    </row>
    <row r="31" spans="1:4">
      <c r="A31" s="59">
        <v>9</v>
      </c>
      <c r="B31" s="67" t="s">
        <v>126</v>
      </c>
      <c r="C31" s="68">
        <v>2015</v>
      </c>
      <c r="D31" s="69">
        <v>62877.599999999999</v>
      </c>
    </row>
    <row r="32" spans="1:4">
      <c r="A32" s="236" t="s">
        <v>7</v>
      </c>
      <c r="B32" s="236"/>
      <c r="C32" s="236"/>
      <c r="D32" s="18">
        <f>SUM(D23:D31)</f>
        <v>86339.6</v>
      </c>
    </row>
    <row r="33" spans="1:4" ht="12.75" customHeight="1">
      <c r="A33" s="10"/>
      <c r="D33" s="6"/>
    </row>
    <row r="34" spans="1:4" ht="12.75" customHeight="1">
      <c r="A34" s="10"/>
      <c r="D34" s="41" t="s">
        <v>14</v>
      </c>
    </row>
    <row r="35" spans="1:4">
      <c r="A35" s="10"/>
      <c r="D35" s="6"/>
    </row>
    <row r="36" spans="1:4" ht="25.5">
      <c r="A36" s="58" t="s">
        <v>0</v>
      </c>
      <c r="B36" s="9" t="s">
        <v>3</v>
      </c>
      <c r="C36" s="58" t="s">
        <v>4</v>
      </c>
      <c r="D36" s="22" t="s">
        <v>2</v>
      </c>
    </row>
    <row r="37" spans="1:4">
      <c r="A37" s="237" t="s">
        <v>35</v>
      </c>
      <c r="B37" s="237"/>
      <c r="C37" s="237"/>
      <c r="D37" s="237"/>
    </row>
    <row r="38" spans="1:4">
      <c r="A38" s="59">
        <v>1</v>
      </c>
      <c r="B38" s="60" t="s">
        <v>125</v>
      </c>
      <c r="C38" s="59">
        <v>2016</v>
      </c>
      <c r="D38" s="66">
        <v>2240</v>
      </c>
    </row>
    <row r="39" spans="1:4" s="93" customFormat="1">
      <c r="A39" s="101">
        <v>2</v>
      </c>
      <c r="B39" s="102" t="s">
        <v>154</v>
      </c>
      <c r="C39" s="101">
        <v>2018</v>
      </c>
      <c r="D39" s="103">
        <v>1690</v>
      </c>
    </row>
    <row r="40" spans="1:4" s="93" customFormat="1">
      <c r="A40" s="104">
        <v>3</v>
      </c>
      <c r="B40" s="105" t="s">
        <v>154</v>
      </c>
      <c r="C40" s="104">
        <v>2018</v>
      </c>
      <c r="D40" s="107">
        <v>869</v>
      </c>
    </row>
    <row r="41" spans="1:4" s="93" customFormat="1">
      <c r="A41" s="104">
        <v>4</v>
      </c>
      <c r="B41" s="105" t="s">
        <v>155</v>
      </c>
      <c r="C41" s="104">
        <v>2018</v>
      </c>
      <c r="D41" s="107">
        <v>1100</v>
      </c>
    </row>
    <row r="42" spans="1:4" s="93" customFormat="1">
      <c r="A42" s="106">
        <v>5</v>
      </c>
      <c r="B42" s="105" t="s">
        <v>155</v>
      </c>
      <c r="C42" s="106">
        <v>2018</v>
      </c>
      <c r="D42" s="108">
        <v>1300</v>
      </c>
    </row>
    <row r="43" spans="1:4" s="93" customFormat="1">
      <c r="A43" s="106">
        <v>6</v>
      </c>
      <c r="B43" s="105" t="s">
        <v>155</v>
      </c>
      <c r="C43" s="106">
        <v>2019</v>
      </c>
      <c r="D43" s="108">
        <v>1200</v>
      </c>
    </row>
    <row r="44" spans="1:4">
      <c r="A44" s="236" t="s">
        <v>7</v>
      </c>
      <c r="B44" s="236"/>
      <c r="C44" s="236"/>
      <c r="D44" s="18">
        <f>SUM(D38:D43)</f>
        <v>8399</v>
      </c>
    </row>
    <row r="45" spans="1:4" ht="12.75" customHeight="1">
      <c r="A45" s="237" t="s">
        <v>108</v>
      </c>
      <c r="B45" s="237"/>
      <c r="C45" s="237"/>
      <c r="D45" s="237"/>
    </row>
    <row r="46" spans="1:4" s="93" customFormat="1" ht="12.75" customHeight="1">
      <c r="A46" s="183" t="s">
        <v>8</v>
      </c>
      <c r="B46" s="184" t="s">
        <v>147</v>
      </c>
      <c r="C46" s="192">
        <v>2019</v>
      </c>
      <c r="D46" s="189">
        <v>1722</v>
      </c>
    </row>
    <row r="47" spans="1:4" s="93" customFormat="1" ht="12.75" customHeight="1">
      <c r="A47" s="183" t="s">
        <v>26</v>
      </c>
      <c r="B47" s="184" t="s">
        <v>148</v>
      </c>
      <c r="C47" s="192">
        <v>2019</v>
      </c>
      <c r="D47" s="189">
        <v>861</v>
      </c>
    </row>
    <row r="48" spans="1:4" s="93" customFormat="1" ht="12.75" customHeight="1">
      <c r="A48" s="183" t="s">
        <v>27</v>
      </c>
      <c r="B48" s="184" t="s">
        <v>149</v>
      </c>
      <c r="C48" s="192">
        <v>2018</v>
      </c>
      <c r="D48" s="189">
        <v>2152.5</v>
      </c>
    </row>
    <row r="49" spans="1:4">
      <c r="A49" s="191" t="s">
        <v>28</v>
      </c>
      <c r="B49" s="191" t="s">
        <v>150</v>
      </c>
      <c r="C49" s="190">
        <v>2018</v>
      </c>
      <c r="D49" s="188">
        <v>1845</v>
      </c>
    </row>
    <row r="50" spans="1:4" s="185" customFormat="1">
      <c r="A50" s="191" t="s">
        <v>141</v>
      </c>
      <c r="B50" s="191" t="s">
        <v>239</v>
      </c>
      <c r="C50" s="190">
        <v>2019</v>
      </c>
      <c r="D50" s="188">
        <v>499</v>
      </c>
    </row>
    <row r="51" spans="1:4" s="185" customFormat="1">
      <c r="A51" s="191" t="s">
        <v>143</v>
      </c>
      <c r="B51" s="191" t="s">
        <v>240</v>
      </c>
      <c r="C51" s="190">
        <v>2019</v>
      </c>
      <c r="D51" s="188">
        <v>749</v>
      </c>
    </row>
    <row r="52" spans="1:4" s="185" customFormat="1">
      <c r="A52" s="191" t="s">
        <v>145</v>
      </c>
      <c r="B52" s="191" t="s">
        <v>241</v>
      </c>
      <c r="C52" s="190">
        <v>2019</v>
      </c>
      <c r="D52" s="188">
        <v>3400</v>
      </c>
    </row>
    <row r="53" spans="1:4" s="185" customFormat="1">
      <c r="A53" s="191" t="s">
        <v>242</v>
      </c>
      <c r="B53" s="191" t="s">
        <v>243</v>
      </c>
      <c r="C53" s="190">
        <v>2019</v>
      </c>
      <c r="D53" s="188">
        <v>3179.99</v>
      </c>
    </row>
    <row r="54" spans="1:4" s="185" customFormat="1">
      <c r="A54" s="191" t="s">
        <v>244</v>
      </c>
      <c r="B54" s="191" t="s">
        <v>245</v>
      </c>
      <c r="C54" s="190">
        <v>2019</v>
      </c>
      <c r="D54" s="188">
        <v>1699.99</v>
      </c>
    </row>
    <row r="55" spans="1:4" s="185" customFormat="1">
      <c r="A55" s="191" t="s">
        <v>246</v>
      </c>
      <c r="B55" s="191" t="s">
        <v>247</v>
      </c>
      <c r="C55" s="190">
        <v>2019</v>
      </c>
      <c r="D55" s="188">
        <v>299.99</v>
      </c>
    </row>
    <row r="56" spans="1:4" s="185" customFormat="1">
      <c r="A56" s="191" t="s">
        <v>248</v>
      </c>
      <c r="B56" s="191" t="s">
        <v>249</v>
      </c>
      <c r="C56" s="190">
        <v>2019</v>
      </c>
      <c r="D56" s="188">
        <v>1699.99</v>
      </c>
    </row>
    <row r="57" spans="1:4">
      <c r="A57" s="236" t="s">
        <v>7</v>
      </c>
      <c r="B57" s="236"/>
      <c r="C57" s="236"/>
      <c r="D57" s="18">
        <f>SUM(D46:D56)</f>
        <v>18108.460000000003</v>
      </c>
    </row>
    <row r="58" spans="1:4">
      <c r="A58" s="237" t="s">
        <v>69</v>
      </c>
      <c r="B58" s="237"/>
      <c r="C58" s="237"/>
      <c r="D58" s="237"/>
    </row>
    <row r="59" spans="1:4">
      <c r="A59" s="161" t="s">
        <v>8</v>
      </c>
      <c r="B59" s="162" t="s">
        <v>147</v>
      </c>
      <c r="C59" s="163">
        <v>2019</v>
      </c>
      <c r="D59" s="153">
        <v>1722</v>
      </c>
    </row>
    <row r="60" spans="1:4" s="155" customFormat="1">
      <c r="A60" s="161" t="s">
        <v>26</v>
      </c>
      <c r="B60" s="162" t="s">
        <v>148</v>
      </c>
      <c r="C60" s="163">
        <v>2019</v>
      </c>
      <c r="D60" s="153">
        <v>861</v>
      </c>
    </row>
    <row r="61" spans="1:4" s="155" customFormat="1">
      <c r="A61" s="161" t="s">
        <v>27</v>
      </c>
      <c r="B61" s="162" t="s">
        <v>149</v>
      </c>
      <c r="C61" s="163">
        <v>2018</v>
      </c>
      <c r="D61" s="153">
        <v>2152.5</v>
      </c>
    </row>
    <row r="62" spans="1:4" s="155" customFormat="1">
      <c r="A62" s="159" t="s">
        <v>28</v>
      </c>
      <c r="B62" s="159" t="s">
        <v>150</v>
      </c>
      <c r="C62" s="158">
        <v>2018</v>
      </c>
      <c r="D62" s="151">
        <v>1845</v>
      </c>
    </row>
    <row r="63" spans="1:4">
      <c r="A63" s="236" t="s">
        <v>7</v>
      </c>
      <c r="B63" s="236"/>
      <c r="C63" s="236"/>
      <c r="D63" s="18">
        <f>SUM(D59:D62)</f>
        <v>6580.5</v>
      </c>
    </row>
    <row r="64" spans="1:4">
      <c r="A64" s="237" t="s">
        <v>158</v>
      </c>
      <c r="B64" s="237"/>
      <c r="C64" s="237"/>
      <c r="D64" s="237"/>
    </row>
    <row r="65" spans="1:4">
      <c r="A65" s="171">
        <v>1</v>
      </c>
      <c r="B65" s="172" t="s">
        <v>127</v>
      </c>
      <c r="C65" s="171">
        <v>2015</v>
      </c>
      <c r="D65" s="176">
        <v>2184</v>
      </c>
    </row>
    <row r="66" spans="1:4">
      <c r="A66" s="171">
        <v>2</v>
      </c>
      <c r="B66" s="172" t="s">
        <v>128</v>
      </c>
      <c r="C66" s="171">
        <v>2015</v>
      </c>
      <c r="D66" s="176">
        <v>1990</v>
      </c>
    </row>
    <row r="67" spans="1:4">
      <c r="A67" s="171">
        <v>3</v>
      </c>
      <c r="B67" s="172" t="s">
        <v>129</v>
      </c>
      <c r="C67" s="171">
        <v>2015</v>
      </c>
      <c r="D67" s="176">
        <v>1986</v>
      </c>
    </row>
    <row r="68" spans="1:4">
      <c r="A68" s="171">
        <v>4</v>
      </c>
      <c r="B68" s="172" t="s">
        <v>130</v>
      </c>
      <c r="C68" s="171">
        <v>2015</v>
      </c>
      <c r="D68" s="176">
        <v>2599</v>
      </c>
    </row>
    <row r="69" spans="1:4">
      <c r="A69" s="171">
        <v>5</v>
      </c>
      <c r="B69" s="172" t="s">
        <v>131</v>
      </c>
      <c r="C69" s="171">
        <v>2015</v>
      </c>
      <c r="D69" s="176">
        <v>6400</v>
      </c>
    </row>
    <row r="70" spans="1:4">
      <c r="A70" s="171">
        <v>6</v>
      </c>
      <c r="B70" s="172" t="s">
        <v>132</v>
      </c>
      <c r="C70" s="171">
        <v>2016</v>
      </c>
      <c r="D70" s="176">
        <v>3628</v>
      </c>
    </row>
    <row r="71" spans="1:4">
      <c r="A71" s="171">
        <v>7</v>
      </c>
      <c r="B71" s="172" t="s">
        <v>130</v>
      </c>
      <c r="C71" s="171">
        <v>2016</v>
      </c>
      <c r="D71" s="176">
        <v>2369</v>
      </c>
    </row>
    <row r="72" spans="1:4">
      <c r="A72" s="171">
        <v>8</v>
      </c>
      <c r="B72" s="172" t="s">
        <v>133</v>
      </c>
      <c r="C72" s="171">
        <v>2016</v>
      </c>
      <c r="D72" s="176">
        <v>2000</v>
      </c>
    </row>
    <row r="73" spans="1:4">
      <c r="A73" s="171">
        <v>9</v>
      </c>
      <c r="B73" s="172" t="s">
        <v>134</v>
      </c>
      <c r="C73" s="171">
        <v>2016</v>
      </c>
      <c r="D73" s="176">
        <v>2099</v>
      </c>
    </row>
    <row r="74" spans="1:4">
      <c r="A74" s="171">
        <v>10</v>
      </c>
      <c r="B74" s="172" t="s">
        <v>109</v>
      </c>
      <c r="C74" s="171">
        <v>2016</v>
      </c>
      <c r="D74" s="176">
        <v>2459</v>
      </c>
    </row>
    <row r="75" spans="1:4">
      <c r="A75" s="171">
        <v>11</v>
      </c>
      <c r="B75" s="172" t="s">
        <v>74</v>
      </c>
      <c r="C75" s="171">
        <v>2016</v>
      </c>
      <c r="D75" s="176">
        <v>2999</v>
      </c>
    </row>
    <row r="76" spans="1:4">
      <c r="A76" s="171">
        <v>12</v>
      </c>
      <c r="B76" s="172" t="s">
        <v>134</v>
      </c>
      <c r="C76" s="171">
        <v>2017</v>
      </c>
      <c r="D76" s="176">
        <v>1847.5</v>
      </c>
    </row>
    <row r="77" spans="1:4">
      <c r="A77" s="171">
        <v>13</v>
      </c>
      <c r="B77" s="173" t="s">
        <v>116</v>
      </c>
      <c r="C77" s="174">
        <v>2015</v>
      </c>
      <c r="D77" s="175">
        <v>998</v>
      </c>
    </row>
    <row r="78" spans="1:4">
      <c r="A78" s="171">
        <v>14</v>
      </c>
      <c r="B78" s="173" t="s">
        <v>117</v>
      </c>
      <c r="C78" s="174">
        <v>2015</v>
      </c>
      <c r="D78" s="175">
        <v>1599</v>
      </c>
    </row>
    <row r="79" spans="1:4">
      <c r="A79" s="171">
        <v>15</v>
      </c>
      <c r="B79" s="173" t="s">
        <v>118</v>
      </c>
      <c r="C79" s="174">
        <v>2015</v>
      </c>
      <c r="D79" s="175">
        <v>1499</v>
      </c>
    </row>
    <row r="80" spans="1:4">
      <c r="A80" s="171">
        <v>16</v>
      </c>
      <c r="B80" s="173" t="s">
        <v>119</v>
      </c>
      <c r="C80" s="174">
        <v>2015</v>
      </c>
      <c r="D80" s="175">
        <v>598</v>
      </c>
    </row>
    <row r="81" spans="1:4">
      <c r="A81" s="171">
        <v>17</v>
      </c>
      <c r="B81" s="173" t="s">
        <v>120</v>
      </c>
      <c r="C81" s="174">
        <v>2015</v>
      </c>
      <c r="D81" s="175">
        <v>500</v>
      </c>
    </row>
    <row r="82" spans="1:4">
      <c r="A82" s="171">
        <v>18</v>
      </c>
      <c r="B82" s="173" t="s">
        <v>121</v>
      </c>
      <c r="C82" s="174">
        <v>2015</v>
      </c>
      <c r="D82" s="175">
        <v>6858</v>
      </c>
    </row>
    <row r="83" spans="1:4">
      <c r="A83" s="171">
        <v>19</v>
      </c>
      <c r="B83" s="173" t="s">
        <v>122</v>
      </c>
      <c r="C83" s="174">
        <v>2015</v>
      </c>
      <c r="D83" s="175">
        <v>1680</v>
      </c>
    </row>
    <row r="84" spans="1:4">
      <c r="A84" s="171">
        <v>20</v>
      </c>
      <c r="B84" s="173" t="s">
        <v>134</v>
      </c>
      <c r="C84" s="174">
        <v>2017</v>
      </c>
      <c r="D84" s="175">
        <v>1849.5</v>
      </c>
    </row>
    <row r="85" spans="1:4">
      <c r="A85" s="171">
        <v>21</v>
      </c>
      <c r="B85" s="173" t="s">
        <v>159</v>
      </c>
      <c r="C85" s="174">
        <v>2018</v>
      </c>
      <c r="D85" s="175">
        <v>16885</v>
      </c>
    </row>
    <row r="86" spans="1:4" s="165" customFormat="1">
      <c r="A86" s="171">
        <v>22</v>
      </c>
      <c r="B86" s="173" t="s">
        <v>215</v>
      </c>
      <c r="C86" s="174">
        <v>2019</v>
      </c>
      <c r="D86" s="175">
        <v>1990</v>
      </c>
    </row>
    <row r="87" spans="1:4" s="165" customFormat="1">
      <c r="A87" s="171">
        <v>23</v>
      </c>
      <c r="B87" s="173" t="s">
        <v>216</v>
      </c>
      <c r="C87" s="174">
        <v>2019</v>
      </c>
      <c r="D87" s="175">
        <v>630.01</v>
      </c>
    </row>
    <row r="88" spans="1:4" s="165" customFormat="1">
      <c r="A88" s="171">
        <v>24</v>
      </c>
      <c r="B88" s="173" t="s">
        <v>217</v>
      </c>
      <c r="C88" s="174">
        <v>2019</v>
      </c>
      <c r="D88" s="175">
        <v>1119.99</v>
      </c>
    </row>
    <row r="89" spans="1:4" s="165" customFormat="1">
      <c r="A89" s="171">
        <v>25</v>
      </c>
      <c r="B89" s="173" t="s">
        <v>218</v>
      </c>
      <c r="C89" s="174">
        <v>2019</v>
      </c>
      <c r="D89" s="175">
        <v>1299.99</v>
      </c>
    </row>
    <row r="90" spans="1:4" s="165" customFormat="1">
      <c r="A90" s="171">
        <v>26</v>
      </c>
      <c r="B90" s="173" t="s">
        <v>219</v>
      </c>
      <c r="C90" s="174">
        <v>2019</v>
      </c>
      <c r="D90" s="175">
        <v>1249</v>
      </c>
    </row>
    <row r="91" spans="1:4" s="165" customFormat="1">
      <c r="A91" s="171">
        <v>27</v>
      </c>
      <c r="B91" s="173" t="s">
        <v>220</v>
      </c>
      <c r="C91" s="174">
        <v>2019</v>
      </c>
      <c r="D91" s="175">
        <v>22000</v>
      </c>
    </row>
    <row r="92" spans="1:4">
      <c r="A92" s="236" t="s">
        <v>7</v>
      </c>
      <c r="B92" s="236"/>
      <c r="C92" s="236"/>
      <c r="D92" s="111">
        <f>SUM(D65:D91)</f>
        <v>93315.99</v>
      </c>
    </row>
  </sheetData>
  <mergeCells count="16">
    <mergeCell ref="A63:C63"/>
    <mergeCell ref="A92:C92"/>
    <mergeCell ref="A64:D64"/>
    <mergeCell ref="A5:D5"/>
    <mergeCell ref="A9:C9"/>
    <mergeCell ref="A37:D37"/>
    <mergeCell ref="A44:C44"/>
    <mergeCell ref="A22:D22"/>
    <mergeCell ref="A32:C32"/>
    <mergeCell ref="A10:D10"/>
    <mergeCell ref="A12:C12"/>
    <mergeCell ref="A13:D13"/>
    <mergeCell ref="A21:C21"/>
    <mergeCell ref="A45:D45"/>
    <mergeCell ref="A57:C57"/>
    <mergeCell ref="A58:D58"/>
  </mergeCells>
  <phoneticPr fontId="0" type="noConversion"/>
  <printOptions horizontalCentered="1"/>
  <pageMargins left="0.79" right="0.4" top="0.31496062992125984" bottom="0.23622047244094491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T11" sqref="T11"/>
    </sheetView>
  </sheetViews>
  <sheetFormatPr defaultRowHeight="12.75"/>
  <cols>
    <col min="2" max="2" width="12.140625" customWidth="1"/>
    <col min="3" max="3" width="11.42578125" customWidth="1"/>
    <col min="4" max="4" width="22.5703125" customWidth="1"/>
    <col min="6" max="6" width="12.140625" customWidth="1"/>
    <col min="8" max="8" width="5.85546875" bestFit="1" customWidth="1"/>
    <col min="12" max="12" width="16" customWidth="1"/>
    <col min="15" max="15" width="10.5703125" customWidth="1"/>
    <col min="16" max="16" width="11.140625" customWidth="1"/>
    <col min="17" max="17" width="11.7109375" customWidth="1"/>
    <col min="18" max="18" width="11.28515625" customWidth="1"/>
  </cols>
  <sheetData>
    <row r="1" spans="1:18" ht="14.25">
      <c r="A1" s="113"/>
      <c r="B1" s="116"/>
      <c r="C1" s="115"/>
      <c r="D1" s="114"/>
      <c r="E1" s="116"/>
      <c r="F1" s="114"/>
      <c r="G1" s="114"/>
      <c r="H1" s="114"/>
      <c r="I1" s="114"/>
      <c r="J1" s="114"/>
      <c r="K1" s="114"/>
      <c r="L1" s="117"/>
      <c r="M1" s="117"/>
      <c r="N1" s="117"/>
      <c r="O1" s="114"/>
      <c r="P1" s="114"/>
      <c r="Q1" s="114"/>
      <c r="R1" s="122" t="s">
        <v>160</v>
      </c>
    </row>
    <row r="2" spans="1:18" ht="14.25">
      <c r="A2" s="113"/>
      <c r="B2" s="116"/>
      <c r="C2" s="115"/>
      <c r="D2" s="114"/>
      <c r="E2" s="116"/>
      <c r="F2" s="114"/>
      <c r="G2" s="114"/>
      <c r="H2" s="114"/>
      <c r="I2" s="114"/>
      <c r="J2" s="114"/>
      <c r="K2" s="114"/>
      <c r="L2" s="117"/>
      <c r="M2" s="117"/>
      <c r="N2" s="117"/>
      <c r="O2" s="114"/>
      <c r="P2" s="114"/>
      <c r="Q2" s="114"/>
      <c r="R2" s="122" t="s">
        <v>161</v>
      </c>
    </row>
    <row r="3" spans="1:18">
      <c r="A3" s="113"/>
      <c r="B3" s="116"/>
      <c r="C3" s="115"/>
      <c r="D3" s="114"/>
      <c r="E3" s="116"/>
      <c r="F3" s="114"/>
      <c r="G3" s="114"/>
      <c r="H3" s="114"/>
      <c r="I3" s="114"/>
      <c r="J3" s="114"/>
      <c r="K3" s="114"/>
      <c r="L3" s="117"/>
      <c r="M3" s="117"/>
      <c r="N3" s="117"/>
      <c r="O3" s="114"/>
      <c r="P3" s="114"/>
      <c r="Q3" s="114"/>
      <c r="R3" s="114"/>
    </row>
    <row r="4" spans="1:18">
      <c r="A4" s="247" t="s">
        <v>162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>
      <c r="A5" s="242" t="s">
        <v>5</v>
      </c>
      <c r="B5" s="242" t="s">
        <v>163</v>
      </c>
      <c r="C5" s="242" t="s">
        <v>164</v>
      </c>
      <c r="D5" s="242" t="s">
        <v>165</v>
      </c>
      <c r="E5" s="242" t="s">
        <v>166</v>
      </c>
      <c r="F5" s="242" t="s">
        <v>167</v>
      </c>
      <c r="G5" s="242" t="s">
        <v>168</v>
      </c>
      <c r="H5" s="242" t="s">
        <v>169</v>
      </c>
      <c r="I5" s="242" t="s">
        <v>170</v>
      </c>
      <c r="J5" s="242" t="s">
        <v>171</v>
      </c>
      <c r="K5" s="242" t="s">
        <v>172</v>
      </c>
      <c r="L5" s="243" t="s">
        <v>173</v>
      </c>
      <c r="M5" s="243" t="s">
        <v>174</v>
      </c>
      <c r="N5" s="243" t="s">
        <v>175</v>
      </c>
      <c r="O5" s="242" t="s">
        <v>176</v>
      </c>
      <c r="P5" s="242"/>
      <c r="Q5" s="242" t="s">
        <v>177</v>
      </c>
      <c r="R5" s="242"/>
    </row>
    <row r="6" spans="1:18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243"/>
      <c r="N6" s="243"/>
      <c r="O6" s="242"/>
      <c r="P6" s="242"/>
      <c r="Q6" s="242"/>
      <c r="R6" s="242"/>
    </row>
    <row r="7" spans="1:18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3"/>
      <c r="M7" s="243"/>
      <c r="N7" s="244"/>
      <c r="O7" s="127" t="s">
        <v>178</v>
      </c>
      <c r="P7" s="127" t="s">
        <v>179</v>
      </c>
      <c r="Q7" s="127" t="s">
        <v>178</v>
      </c>
      <c r="R7" s="127" t="s">
        <v>179</v>
      </c>
    </row>
    <row r="8" spans="1:18">
      <c r="A8" s="245" t="s">
        <v>35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32"/>
      <c r="P8" s="132"/>
      <c r="Q8" s="132"/>
      <c r="R8" s="132"/>
    </row>
    <row r="9" spans="1:18" ht="38.25">
      <c r="A9" s="137">
        <v>1</v>
      </c>
      <c r="B9" s="138" t="s">
        <v>180</v>
      </c>
      <c r="C9" s="139" t="s">
        <v>181</v>
      </c>
      <c r="D9" s="139">
        <v>808115855</v>
      </c>
      <c r="E9" s="138" t="s">
        <v>182</v>
      </c>
      <c r="F9" s="138" t="s">
        <v>183</v>
      </c>
      <c r="G9" s="140">
        <v>4750</v>
      </c>
      <c r="H9" s="149"/>
      <c r="I9" s="140">
        <v>1</v>
      </c>
      <c r="J9" s="142">
        <v>2011</v>
      </c>
      <c r="K9" s="138"/>
      <c r="L9" s="124">
        <v>45000</v>
      </c>
      <c r="M9" s="128"/>
      <c r="N9" s="128"/>
      <c r="O9" s="125" t="s">
        <v>223</v>
      </c>
      <c r="P9" s="125" t="s">
        <v>224</v>
      </c>
      <c r="Q9" s="182" t="s">
        <v>223</v>
      </c>
      <c r="R9" s="182" t="s">
        <v>224</v>
      </c>
    </row>
    <row r="10" spans="1:18" ht="38.25">
      <c r="A10" s="137">
        <v>2</v>
      </c>
      <c r="B10" s="138" t="s">
        <v>184</v>
      </c>
      <c r="C10" s="139"/>
      <c r="D10" s="139" t="s">
        <v>185</v>
      </c>
      <c r="E10" s="138" t="s">
        <v>186</v>
      </c>
      <c r="F10" s="138" t="s">
        <v>187</v>
      </c>
      <c r="G10" s="140"/>
      <c r="H10" s="149"/>
      <c r="I10" s="140">
        <v>1</v>
      </c>
      <c r="J10" s="142">
        <v>2009</v>
      </c>
      <c r="K10" s="140"/>
      <c r="L10" s="143"/>
      <c r="M10" s="128"/>
      <c r="N10" s="128"/>
      <c r="O10" s="125" t="s">
        <v>225</v>
      </c>
      <c r="P10" s="125" t="s">
        <v>226</v>
      </c>
      <c r="Q10" s="125"/>
      <c r="R10" s="125"/>
    </row>
    <row r="11" spans="1:18" ht="38.25">
      <c r="A11" s="137">
        <v>3</v>
      </c>
      <c r="B11" s="138" t="s">
        <v>188</v>
      </c>
      <c r="C11" s="139" t="s">
        <v>189</v>
      </c>
      <c r="D11" s="139" t="s">
        <v>190</v>
      </c>
      <c r="E11" s="138" t="s">
        <v>191</v>
      </c>
      <c r="F11" s="138" t="s">
        <v>192</v>
      </c>
      <c r="G11" s="140">
        <v>4580</v>
      </c>
      <c r="H11" s="149"/>
      <c r="I11" s="140">
        <v>43</v>
      </c>
      <c r="J11" s="142">
        <v>2002</v>
      </c>
      <c r="K11" s="140"/>
      <c r="L11" s="143"/>
      <c r="M11" s="128"/>
      <c r="N11" s="128"/>
      <c r="O11" s="125" t="s">
        <v>227</v>
      </c>
      <c r="P11" s="125" t="s">
        <v>228</v>
      </c>
      <c r="Q11" s="125"/>
      <c r="R11" s="125"/>
    </row>
    <row r="12" spans="1:18" ht="38.25">
      <c r="A12" s="137">
        <v>4</v>
      </c>
      <c r="B12" s="138" t="s">
        <v>193</v>
      </c>
      <c r="C12" s="139" t="s">
        <v>194</v>
      </c>
      <c r="D12" s="139" t="s">
        <v>195</v>
      </c>
      <c r="E12" s="138" t="s">
        <v>196</v>
      </c>
      <c r="F12" s="138" t="s">
        <v>197</v>
      </c>
      <c r="G12" s="140">
        <v>0</v>
      </c>
      <c r="H12" s="149"/>
      <c r="I12" s="140">
        <v>6000</v>
      </c>
      <c r="J12" s="142">
        <v>2012</v>
      </c>
      <c r="K12" s="140"/>
      <c r="L12" s="143"/>
      <c r="M12" s="128"/>
      <c r="N12" s="128"/>
      <c r="O12" s="125" t="s">
        <v>229</v>
      </c>
      <c r="P12" s="125" t="s">
        <v>230</v>
      </c>
      <c r="Q12" s="125"/>
      <c r="R12" s="125"/>
    </row>
    <row r="13" spans="1:18" ht="38.25">
      <c r="A13" s="137">
        <v>5</v>
      </c>
      <c r="B13" s="133" t="s">
        <v>180</v>
      </c>
      <c r="C13" s="134" t="s">
        <v>181</v>
      </c>
      <c r="D13" s="134" t="s">
        <v>198</v>
      </c>
      <c r="E13" s="133" t="s">
        <v>199</v>
      </c>
      <c r="F13" s="133" t="s">
        <v>183</v>
      </c>
      <c r="G13" s="135">
        <v>4750</v>
      </c>
      <c r="H13" s="150"/>
      <c r="I13" s="135">
        <v>1</v>
      </c>
      <c r="J13" s="136">
        <v>2016</v>
      </c>
      <c r="K13" s="135"/>
      <c r="L13" s="126">
        <v>76000</v>
      </c>
      <c r="M13" s="129"/>
      <c r="N13" s="129"/>
      <c r="O13" s="125" t="s">
        <v>231</v>
      </c>
      <c r="P13" s="125" t="s">
        <v>232</v>
      </c>
      <c r="Q13" s="182" t="s">
        <v>231</v>
      </c>
      <c r="R13" s="182" t="s">
        <v>232</v>
      </c>
    </row>
    <row r="14" spans="1:18" ht="38.25">
      <c r="A14" s="137">
        <v>6</v>
      </c>
      <c r="B14" s="133" t="s">
        <v>200</v>
      </c>
      <c r="C14" s="133" t="s">
        <v>201</v>
      </c>
      <c r="D14" s="133" t="s">
        <v>202</v>
      </c>
      <c r="E14" s="133" t="s">
        <v>203</v>
      </c>
      <c r="F14" s="133" t="s">
        <v>204</v>
      </c>
      <c r="G14" s="135">
        <v>2461</v>
      </c>
      <c r="H14" s="150"/>
      <c r="I14" s="135">
        <v>6</v>
      </c>
      <c r="J14" s="136">
        <v>2004</v>
      </c>
      <c r="K14" s="135"/>
      <c r="L14" s="131"/>
      <c r="M14" s="130"/>
      <c r="N14" s="130"/>
      <c r="O14" s="125" t="s">
        <v>233</v>
      </c>
      <c r="P14" s="125" t="s">
        <v>234</v>
      </c>
      <c r="Q14" s="123"/>
      <c r="R14" s="123"/>
    </row>
    <row r="15" spans="1:18" ht="42" customHeight="1">
      <c r="A15" s="137">
        <v>7</v>
      </c>
      <c r="B15" s="133" t="s">
        <v>200</v>
      </c>
      <c r="C15" s="133" t="s">
        <v>205</v>
      </c>
      <c r="D15" s="133" t="s">
        <v>206</v>
      </c>
      <c r="E15" s="133" t="s">
        <v>207</v>
      </c>
      <c r="F15" s="133" t="s">
        <v>204</v>
      </c>
      <c r="G15" s="135">
        <v>1986</v>
      </c>
      <c r="H15" s="150">
        <v>4900</v>
      </c>
      <c r="I15" s="135">
        <v>6</v>
      </c>
      <c r="J15" s="136">
        <v>2010</v>
      </c>
      <c r="K15" s="135"/>
      <c r="L15" s="131"/>
      <c r="M15" s="130"/>
      <c r="N15" s="148"/>
      <c r="O15" s="125" t="s">
        <v>236</v>
      </c>
      <c r="P15" s="125" t="s">
        <v>235</v>
      </c>
      <c r="Q15" s="123"/>
      <c r="R15" s="123"/>
    </row>
    <row r="16" spans="1:18">
      <c r="A16" s="241" t="s">
        <v>208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6"/>
      <c r="O16" s="132"/>
      <c r="P16" s="132"/>
      <c r="Q16" s="132"/>
      <c r="R16" s="132"/>
    </row>
    <row r="17" spans="1:18" ht="38.25">
      <c r="A17" s="137">
        <v>8</v>
      </c>
      <c r="B17" s="138" t="s">
        <v>209</v>
      </c>
      <c r="C17" s="138" t="s">
        <v>210</v>
      </c>
      <c r="D17" s="138" t="s">
        <v>211</v>
      </c>
      <c r="E17" s="138" t="s">
        <v>212</v>
      </c>
      <c r="F17" s="138" t="s">
        <v>213</v>
      </c>
      <c r="G17" s="140">
        <v>7146</v>
      </c>
      <c r="H17" s="141"/>
      <c r="I17" s="140">
        <v>6</v>
      </c>
      <c r="J17" s="147">
        <v>2011</v>
      </c>
      <c r="K17" s="144"/>
      <c r="L17" s="144"/>
      <c r="M17" s="145"/>
      <c r="N17" s="146"/>
      <c r="O17" s="125" t="s">
        <v>237</v>
      </c>
      <c r="P17" s="125" t="s">
        <v>238</v>
      </c>
      <c r="Q17" s="144"/>
      <c r="R17" s="144"/>
    </row>
    <row r="18" spans="1:18">
      <c r="A18" s="241" t="s">
        <v>69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</row>
    <row r="19" spans="1:18" ht="15">
      <c r="A19" s="120"/>
      <c r="B19" s="120" t="s">
        <v>24</v>
      </c>
      <c r="C19" s="120"/>
      <c r="D19" s="119"/>
      <c r="E19" s="120"/>
      <c r="F19" s="120"/>
      <c r="G19" s="120"/>
      <c r="H19" s="120"/>
      <c r="I19" s="120"/>
      <c r="J19" s="120"/>
      <c r="K19" s="118"/>
      <c r="L19" s="120"/>
      <c r="M19" s="120"/>
      <c r="N19" s="120"/>
      <c r="O19" s="121"/>
      <c r="P19" s="121"/>
      <c r="Q19" s="121"/>
      <c r="R19" s="121"/>
    </row>
    <row r="20" spans="1:18">
      <c r="A20" s="241" t="s">
        <v>214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</row>
    <row r="21" spans="1:18" ht="15">
      <c r="A21" s="120"/>
      <c r="B21" s="120" t="s">
        <v>24</v>
      </c>
      <c r="C21" s="120"/>
      <c r="D21" s="119"/>
      <c r="E21" s="120"/>
      <c r="F21" s="120"/>
      <c r="G21" s="120"/>
      <c r="H21" s="120"/>
      <c r="I21" s="120"/>
      <c r="J21" s="120"/>
      <c r="K21" s="118"/>
      <c r="L21" s="120"/>
      <c r="M21" s="120"/>
      <c r="N21" s="120"/>
      <c r="O21" s="121"/>
      <c r="P21" s="121"/>
      <c r="Q21" s="121"/>
      <c r="R21" s="121"/>
    </row>
  </sheetData>
  <mergeCells count="21">
    <mergeCell ref="A4:R4"/>
    <mergeCell ref="I5:I7"/>
    <mergeCell ref="J5:J7"/>
    <mergeCell ref="O5:P6"/>
    <mergeCell ref="Q5:R6"/>
    <mergeCell ref="B5:B7"/>
    <mergeCell ref="H5:H7"/>
    <mergeCell ref="G5:G7"/>
    <mergeCell ref="A5:A7"/>
    <mergeCell ref="D5:D7"/>
    <mergeCell ref="C5:C7"/>
    <mergeCell ref="E5:E7"/>
    <mergeCell ref="A20:R20"/>
    <mergeCell ref="A18:R18"/>
    <mergeCell ref="F5:F7"/>
    <mergeCell ref="K5:K7"/>
    <mergeCell ref="L5:L7"/>
    <mergeCell ref="M5:M7"/>
    <mergeCell ref="N5:N7"/>
    <mergeCell ref="A8:N8"/>
    <mergeCell ref="A16:N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7" sqref="C17"/>
    </sheetView>
  </sheetViews>
  <sheetFormatPr defaultRowHeight="12.75"/>
  <cols>
    <col min="3" max="3" width="19.28515625" customWidth="1"/>
    <col min="4" max="4" width="32.85546875" customWidth="1"/>
  </cols>
  <sheetData>
    <row r="1" spans="1:4">
      <c r="A1" s="194"/>
      <c r="B1" s="194"/>
      <c r="C1" s="194"/>
      <c r="D1" s="198" t="s">
        <v>250</v>
      </c>
    </row>
    <row r="2" spans="1:4">
      <c r="A2" s="194"/>
      <c r="B2" s="194"/>
      <c r="C2" s="194"/>
      <c r="D2" s="198" t="s">
        <v>251</v>
      </c>
    </row>
    <row r="3" spans="1:4">
      <c r="A3" s="195"/>
      <c r="B3" s="195"/>
      <c r="C3" s="196"/>
      <c r="D3" s="197"/>
    </row>
    <row r="4" spans="1:4">
      <c r="A4" s="248" t="s">
        <v>252</v>
      </c>
      <c r="B4" s="249"/>
      <c r="C4" s="249"/>
      <c r="D4" s="250"/>
    </row>
    <row r="5" spans="1:4" ht="39" thickBot="1">
      <c r="A5" s="199" t="s">
        <v>253</v>
      </c>
      <c r="B5" s="199" t="s">
        <v>254</v>
      </c>
      <c r="C5" s="200" t="s">
        <v>255</v>
      </c>
      <c r="D5" s="199" t="s">
        <v>256</v>
      </c>
    </row>
    <row r="6" spans="1:4" s="187" customFormat="1">
      <c r="A6" s="257">
        <v>2020</v>
      </c>
      <c r="B6" s="222">
        <v>1</v>
      </c>
      <c r="C6" s="227">
        <v>3586.84</v>
      </c>
      <c r="D6" s="226" t="s">
        <v>262</v>
      </c>
    </row>
    <row r="7" spans="1:4" ht="13.5" thickBot="1">
      <c r="A7" s="258"/>
      <c r="B7" s="223">
        <v>1</v>
      </c>
      <c r="C7" s="224">
        <v>747.1</v>
      </c>
      <c r="D7" s="225" t="s">
        <v>263</v>
      </c>
    </row>
    <row r="8" spans="1:4" ht="13.5" thickBot="1">
      <c r="A8" s="212">
        <v>2019</v>
      </c>
      <c r="B8" s="213">
        <v>2</v>
      </c>
      <c r="C8" s="214">
        <v>2999.94</v>
      </c>
      <c r="D8" s="215" t="s">
        <v>257</v>
      </c>
    </row>
    <row r="9" spans="1:4" s="187" customFormat="1">
      <c r="A9" s="254">
        <v>2018</v>
      </c>
      <c r="B9" s="201">
        <v>1</v>
      </c>
      <c r="C9" s="208">
        <v>174</v>
      </c>
      <c r="D9" s="202" t="s">
        <v>260</v>
      </c>
    </row>
    <row r="10" spans="1:4" s="187" customFormat="1">
      <c r="A10" s="255"/>
      <c r="B10" s="203">
        <v>1</v>
      </c>
      <c r="C10" s="209">
        <v>730.57</v>
      </c>
      <c r="D10" s="204" t="s">
        <v>261</v>
      </c>
    </row>
    <row r="11" spans="1:4" s="187" customFormat="1">
      <c r="A11" s="255"/>
      <c r="B11" s="203">
        <v>1</v>
      </c>
      <c r="C11" s="209">
        <v>1274.71</v>
      </c>
      <c r="D11" s="204" t="s">
        <v>257</v>
      </c>
    </row>
    <row r="12" spans="1:4" ht="13.5" thickBot="1">
      <c r="A12" s="256"/>
      <c r="B12" s="219">
        <v>1</v>
      </c>
      <c r="C12" s="220">
        <v>474.24</v>
      </c>
      <c r="D12" s="221" t="s">
        <v>258</v>
      </c>
    </row>
    <row r="13" spans="1:4" s="187" customFormat="1">
      <c r="A13" s="251">
        <v>2017</v>
      </c>
      <c r="B13" s="216">
        <v>1</v>
      </c>
      <c r="C13" s="217">
        <v>1578.75</v>
      </c>
      <c r="D13" s="218" t="s">
        <v>258</v>
      </c>
    </row>
    <row r="14" spans="1:4" s="187" customFormat="1">
      <c r="A14" s="252"/>
      <c r="B14" s="193">
        <v>1</v>
      </c>
      <c r="C14" s="210">
        <v>4439.3999999999996</v>
      </c>
      <c r="D14" s="207" t="s">
        <v>257</v>
      </c>
    </row>
    <row r="15" spans="1:4" s="187" customFormat="1">
      <c r="A15" s="252"/>
      <c r="B15" s="193">
        <v>1</v>
      </c>
      <c r="C15" s="210">
        <v>132.07</v>
      </c>
      <c r="D15" s="207" t="s">
        <v>257</v>
      </c>
    </row>
    <row r="16" spans="1:4" ht="13.5" thickBot="1">
      <c r="A16" s="253"/>
      <c r="B16" s="205">
        <v>1</v>
      </c>
      <c r="C16" s="211">
        <v>1279.96</v>
      </c>
      <c r="D16" s="206" t="s">
        <v>259</v>
      </c>
    </row>
    <row r="17" spans="3:3">
      <c r="C17" s="228"/>
    </row>
  </sheetData>
  <mergeCells count="4">
    <mergeCell ref="A4:D4"/>
    <mergeCell ref="A13:A16"/>
    <mergeCell ref="A9:A12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budynki</vt:lpstr>
      <vt:lpstr>środki trwałe</vt:lpstr>
      <vt:lpstr>elektronika</vt:lpstr>
      <vt:lpstr>pojazdy</vt:lpstr>
      <vt:lpstr>szkody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Wojciech Olszewski</cp:lastModifiedBy>
  <cp:lastPrinted>2020-07-03T11:32:53Z</cp:lastPrinted>
  <dcterms:created xsi:type="dcterms:W3CDTF">2003-03-13T10:23:20Z</dcterms:created>
  <dcterms:modified xsi:type="dcterms:W3CDTF">2020-07-03T11:36:16Z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