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tonina Janus\Desktop\ubezpieczenie_II\"/>
    </mc:Choice>
  </mc:AlternateContent>
  <xr:revisionPtr revIDLastSave="0" documentId="13_ncr:1_{858A0491-9C55-4FDC-BBBB-9D62A709CA7F}" xr6:coauthVersionLast="47" xr6:coauthVersionMax="47" xr10:uidLastSave="{00000000-0000-0000-0000-000000000000}"/>
  <bookViews>
    <workbookView xWindow="-120" yWindow="-120" windowWidth="29040" windowHeight="15840" tabRatio="700" activeTab="4" xr2:uid="{00000000-000D-0000-FFFF-FFFF00000000}"/>
  </bookViews>
  <sheets>
    <sheet name="budynki" sheetId="1" r:id="rId1"/>
    <sheet name="środki trwałe" sheetId="7" r:id="rId2"/>
    <sheet name="elektronika" sheetId="2" r:id="rId3"/>
    <sheet name="wykaz pojazdów" sheetId="9" r:id="rId4"/>
    <sheet name="szkodowość" sheetId="8" r:id="rId5"/>
  </sheets>
  <definedNames>
    <definedName name="_xlnm.Print_Area" localSheetId="0">budynki!$A$1:$J$36</definedName>
    <definedName name="_xlnm.Print_Area" localSheetId="2">elektronika!$A$1:$D$83</definedName>
    <definedName name="_xlnm.Print_Area" localSheetId="1">'środki trwałe'!$A$1:$E$9</definedName>
    <definedName name="_xlnm.Print_Area" localSheetId="3">'wykaz pojazdów'!$A$1:$Q$17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2" l="1"/>
  <c r="E9" i="7"/>
  <c r="D9" i="7"/>
  <c r="E33" i="1"/>
  <c r="E20" i="1"/>
  <c r="D10" i="8" l="1"/>
  <c r="D6" i="7"/>
  <c r="D61" i="2"/>
  <c r="D83" i="2"/>
  <c r="D67" i="2"/>
  <c r="D47" i="2"/>
  <c r="D31" i="2"/>
  <c r="D12" i="2"/>
  <c r="F29" i="1"/>
  <c r="D23" i="1" l="1"/>
</calcChain>
</file>

<file path=xl/sharedStrings.xml><?xml version="1.0" encoding="utf-8"?>
<sst xmlns="http://schemas.openxmlformats.org/spreadsheetml/2006/main" count="337" uniqueCount="249">
  <si>
    <t>lp.</t>
  </si>
  <si>
    <t>rok budowy</t>
  </si>
  <si>
    <t>wartość (początkowa)</t>
  </si>
  <si>
    <t>nazwa środka trwałego</t>
  </si>
  <si>
    <t>rok produkcji</t>
  </si>
  <si>
    <t>Lp.</t>
  </si>
  <si>
    <t>lokalizacja (adres)</t>
  </si>
  <si>
    <t>Łącznie</t>
  </si>
  <si>
    <t>1.</t>
  </si>
  <si>
    <t xml:space="preserve">wartość początkowa (księgowa brutto)             </t>
  </si>
  <si>
    <t>Załącznik nr 3</t>
  </si>
  <si>
    <t>Załącznik nr 2</t>
  </si>
  <si>
    <t>Wykaz sprzętu elektronicznego stacjonarnego</t>
  </si>
  <si>
    <t>nazwa budynku / budowli</t>
  </si>
  <si>
    <t>Wykaz sprzętu elektronicznego przenośnego</t>
  </si>
  <si>
    <t>Nazwa jednostki</t>
  </si>
  <si>
    <t>środki trwałe,wyposażenie</t>
  </si>
  <si>
    <t>zbiory biblioteczne</t>
  </si>
  <si>
    <t>Wartość odtworzeniowa</t>
  </si>
  <si>
    <t>powierzchnia</t>
  </si>
  <si>
    <t>Konstrukcja</t>
  </si>
  <si>
    <t xml:space="preserve">zabezpieczenia (znane zabiezpieczenia p-poż i przeciw kradzieżowe)                                     </t>
  </si>
  <si>
    <t>Załącznik nr 1</t>
  </si>
  <si>
    <t>Wykaz budynków i budowli</t>
  </si>
  <si>
    <t>Aktualny przegląd</t>
  </si>
  <si>
    <t>tak</t>
  </si>
  <si>
    <t>Wykaz wartości środków trwałych, maszyn, urządzeń i wyposażenia</t>
  </si>
  <si>
    <t>Liczba pracowników: 28</t>
  </si>
  <si>
    <t>Gmina Wymiarki</t>
  </si>
  <si>
    <t>1. Gmina Wymiarki</t>
  </si>
  <si>
    <t>Urząd Gminy ul. Księcia Witolda 5,68-131 Wymiarki</t>
  </si>
  <si>
    <t>gaśnice proszkowe</t>
  </si>
  <si>
    <t>przed 1945</t>
  </si>
  <si>
    <t xml:space="preserve"> ul. Księcia Witolda 5,68-131 Wymiarki</t>
  </si>
  <si>
    <t>ul. Księcia Witolda 5,68-131 Wymiarki(komórki)</t>
  </si>
  <si>
    <t>ul. II Armii WP 8, 68-131 Wymiarki świetlica Witoszyn</t>
  </si>
  <si>
    <t>przed 1900 rozbudowa 2006</t>
  </si>
  <si>
    <t xml:space="preserve">ul. II Armii WP 8, </t>
  </si>
  <si>
    <t>Lutynka 14,68-131 Wymiarki / świetlica Lutynka</t>
  </si>
  <si>
    <t>Lubieszów 1, 68-131 Wymiarki/ świetlica Lubieszów</t>
  </si>
  <si>
    <t>przed 1900 rozbudowa 2010</t>
  </si>
  <si>
    <t>ul. Leśna 1a, 68-131 Wymiarki / Remiza OSP</t>
  </si>
  <si>
    <t>1983 rozbudowa 2005</t>
  </si>
  <si>
    <t>ul. Leśna 1a</t>
  </si>
  <si>
    <t>ul. Stadion 1 maja 68-131 Wymiarki/stadion</t>
  </si>
  <si>
    <t>ul. Stadion 1 maja</t>
  </si>
  <si>
    <t>Witoszyn ul. II Armii WP34,68-131 /Baza sprzętowa</t>
  </si>
  <si>
    <t>Witoszyn ul. II Armii WP34</t>
  </si>
  <si>
    <t>Gmina Iłowa /Stacja Uzdatniania Wody</t>
  </si>
  <si>
    <t>Borowe</t>
  </si>
  <si>
    <t>Dom pogrzebowy – Kaplica Cmentarna</t>
  </si>
  <si>
    <t>Witoszyn ul. II Armii WP</t>
  </si>
  <si>
    <t>Witoszyn ul. II Armii WP 19, 68-131 Wymiarki/ bud. socjalny</t>
  </si>
  <si>
    <t>przed 1938</t>
  </si>
  <si>
    <t>Witoszyn ul. II Armii WP 19</t>
  </si>
  <si>
    <t>Budynek oczyszczalni ścieków</t>
  </si>
  <si>
    <t>działka 496</t>
  </si>
  <si>
    <t>Ul. Księcia Witolda 7,68-131 Wymiarki GOK</t>
  </si>
  <si>
    <t>przed 1945 remont 1999</t>
  </si>
  <si>
    <t>Ul. Księcia Witolda 7</t>
  </si>
  <si>
    <t>gaśnice proszkowe, alarm, kraty w oknach</t>
  </si>
  <si>
    <t>gaśnice proszkowe, alarm,</t>
  </si>
  <si>
    <t>Budynek murowany, stopodach- drewniany, dach kryty dachówką ceramiczną. 
Wymiana okien, remonty wewnątrz budynku</t>
  </si>
  <si>
    <t>Budynek murowany, stopodach- drewniany, dach kryty papą</t>
  </si>
  <si>
    <t>Budynek murowany, stopodach- drewniany, dach kryty dachówką ceramiczną</t>
  </si>
  <si>
    <t>Budynek murowany, stopodach- drewniany, dach kryty dachówką ceramiczną.
Wymiana okien, remonty wewnątrz budynku</t>
  </si>
  <si>
    <t>Budynek murowany, stopodach- drewniany, dach kryty papą, blachą trap.</t>
  </si>
  <si>
    <t>Budynek murowany, stopodach- drewniany, dach kryty blachodachówką</t>
  </si>
  <si>
    <t>Budynek murowany, stopodach- drewniany, dach kryty blachodachówką.
Wymiana pokrycia dachowego, okien, docieplenie budynku</t>
  </si>
  <si>
    <t>Budynek murowany, stopodach- betonowy, dach kryty blachą.</t>
  </si>
  <si>
    <t>Budynek murowany, stopodach- betonowy, dach kryty papą, blachą trap.</t>
  </si>
  <si>
    <t>Budynek murowany, stopodach- betonowy, dach kryty papą</t>
  </si>
  <si>
    <t>Budynek murowany, stopodach- betonowy, dach kryty blachodachówką</t>
  </si>
  <si>
    <t>Budynek murowany, stopodach- betonowy, dach kryty blachą trapezową</t>
  </si>
  <si>
    <t>przydomowe oczyszczalnie ścieków 35 szt.</t>
  </si>
  <si>
    <t>teren gminy</t>
  </si>
  <si>
    <t>urządzenie wielofunkcyjne HP M 428</t>
  </si>
  <si>
    <t>komputer dell zestaw z minitorem i UPS</t>
  </si>
  <si>
    <t>komputer DELL VOSTRO</t>
  </si>
  <si>
    <t>urządzenie wielofunkcyjne Epson</t>
  </si>
  <si>
    <t>Notebook Dell szt.1</t>
  </si>
  <si>
    <t>niszczarka</t>
  </si>
  <si>
    <t xml:space="preserve">Notebook Dell </t>
  </si>
  <si>
    <t>2.</t>
  </si>
  <si>
    <t>Gminny Ośrodek Kultury i Biblioteki w Wymiarkach</t>
  </si>
  <si>
    <t>Liczba pracowników: 4</t>
  </si>
  <si>
    <t>Budynek wykazany przez UG</t>
  </si>
  <si>
    <t>ul. Ks. Witolda 7, 68-131 Wymiarki</t>
  </si>
  <si>
    <t>2. Gminny Ośrodek Kultury i Biblioteki w Wymiarkach</t>
  </si>
  <si>
    <t>brak</t>
  </si>
  <si>
    <t>Projektor</t>
  </si>
  <si>
    <t>Sprzęt nagłaśniający</t>
  </si>
  <si>
    <t>3.</t>
  </si>
  <si>
    <t>Telewizor</t>
  </si>
  <si>
    <t>4.</t>
  </si>
  <si>
    <t>Laptop Lenovo</t>
  </si>
  <si>
    <t>Urządzenie wielofunkcyjne Brother DCP-L2512D</t>
  </si>
  <si>
    <t>Urządzenie wielofunkcyjne Epson L3151</t>
  </si>
  <si>
    <t>Komputer stacjonarny Lenovo V530S</t>
  </si>
  <si>
    <t>Laptop Lenovo S145-15IWL</t>
  </si>
  <si>
    <t>Urządzenie wielofunkcyjne Btother MFC-J3930DW</t>
  </si>
  <si>
    <t>Mikrofon SM-58LCE</t>
  </si>
  <si>
    <t>Laptop Lenovo R5 5500U</t>
  </si>
  <si>
    <t>Głośnik Power Audio Blaupunkt</t>
  </si>
  <si>
    <t>Ośrodek Pomocy Społecznej</t>
  </si>
  <si>
    <t>Liczba pracowników: 7</t>
  </si>
  <si>
    <t>Budynek jest własnością Gminy</t>
  </si>
  <si>
    <t>ul. Strzelecka 1, 68-131 Wymiarki</t>
  </si>
  <si>
    <t>3. Ośrodek Pomocy Społecznej</t>
  </si>
  <si>
    <t>Komputer Dell Precision T3630 MT</t>
  </si>
  <si>
    <t>Urządzenie wielofunkcyjne HP Laserjet PRO</t>
  </si>
  <si>
    <t>Drukarka</t>
  </si>
  <si>
    <t xml:space="preserve">Niszczarka OPUS 8240CC </t>
  </si>
  <si>
    <t>Urządzenie wielofunkcyjne</t>
  </si>
  <si>
    <t xml:space="preserve">UPS APC- Smart 3000 XL </t>
  </si>
  <si>
    <t>Komputer Dell  i3/128GB/4GB</t>
  </si>
  <si>
    <t>Niszczarka OPUS OS2210CD</t>
  </si>
  <si>
    <t>Komputer Dell Vostro i3/8GB/256/W10Pro</t>
  </si>
  <si>
    <t>Urządzenie wielofunkcyjne HP 6420e</t>
  </si>
  <si>
    <t>Monitor Dell 27" IPS/PLS</t>
  </si>
  <si>
    <t>Serwer NAS DS220t</t>
  </si>
  <si>
    <t>Multimedialny Zestaw interaktywny</t>
  </si>
  <si>
    <t>Szkoła Podstawowa w Witoszynie</t>
  </si>
  <si>
    <t>Liczba pracowników: 14</t>
  </si>
  <si>
    <t>przed 1900, dobudowa 1996</t>
  </si>
  <si>
    <t>hydranty szt. 2, gaśnice proszkowe szt. 7, alarm w praconi komputerowej oraz kraty w oknach</t>
  </si>
  <si>
    <t>Budynek murowano- drewniany, dach kryty dachówką oraz papą, wymiana okien, remonty wewnątrz budynku</t>
  </si>
  <si>
    <t>ul. Szkolna 1, 68-131 Wymiarki</t>
  </si>
  <si>
    <t>Budynek gospodarczy</t>
  </si>
  <si>
    <t>przed 1900</t>
  </si>
  <si>
    <t>Budynek murowano- drewniany, dach kryty dachówką, remont dachu</t>
  </si>
  <si>
    <t>Hala sportowa</t>
  </si>
  <si>
    <t>hydranty wewnętrzne szt. 2, hydranty zewnętrzne szt. 2, monitoring, gaśnice, hydranty</t>
  </si>
  <si>
    <t>Budynek murowany z pustaka cermicznego, betonu, stali</t>
  </si>
  <si>
    <t>przed 1900,
dobudowa 1996</t>
  </si>
  <si>
    <t>hydranty szt. 8, gaśnice szt. 10</t>
  </si>
  <si>
    <t>Budynek murowany, stropodach drewniany, dach kryty dachówką i papą. Częściowa wymiana okien, remonty wewnątrz budynku</t>
  </si>
  <si>
    <t>4. Szkoła Podstawowa w Witoszynie</t>
  </si>
  <si>
    <t>4.Szkoła Podstawowa w Witoszynie</t>
  </si>
  <si>
    <t>Drukarka 3D (Labolatoria)</t>
  </si>
  <si>
    <t xml:space="preserve">Aparat cyfrowy z kamerą SONY (Labolatoria)   </t>
  </si>
  <si>
    <t>Podłoga interaktywna (projekt)</t>
  </si>
  <si>
    <t>Monitor interaktywny AVTEK</t>
  </si>
  <si>
    <t>Kserokopiarka Bizhub 1 szt. (pokój nauczycielski)</t>
  </si>
  <si>
    <t>Monitor interaktywny 2 szt.</t>
  </si>
  <si>
    <t>Notebook ASUS (gab.dyr.)</t>
  </si>
  <si>
    <t>Tablet Lenovo ( n. wych. fiz.)</t>
  </si>
  <si>
    <t>Niszczarka Fellowes (2szt.)</t>
  </si>
  <si>
    <t>Komputery + Drukarka 16.szt.+1szt.</t>
  </si>
  <si>
    <t>Monitor interaktywny 1 szt.(projekt)</t>
  </si>
  <si>
    <t xml:space="preserve">Kserokopiarka Bizhub 2 szt. (Szkolna, Strzelecka) </t>
  </si>
  <si>
    <t>Załącznik nr 4</t>
  </si>
  <si>
    <t>Wykaz pojazdów</t>
  </si>
  <si>
    <t>Dane pojazdów</t>
  </si>
  <si>
    <t>Marka</t>
  </si>
  <si>
    <t>Typ, model</t>
  </si>
  <si>
    <t>Nr podw./ nadw.</t>
  </si>
  <si>
    <t>Nr rej.</t>
  </si>
  <si>
    <t>Rodzaj pojazdu</t>
  </si>
  <si>
    <t>Poj.</t>
  </si>
  <si>
    <t>DMC</t>
  </si>
  <si>
    <t>Ilość miejsc / ładowność</t>
  </si>
  <si>
    <t>Rok prod.</t>
  </si>
  <si>
    <t>ładowność</t>
  </si>
  <si>
    <t xml:space="preserve">Okres ubezpieczenia OC i NW </t>
  </si>
  <si>
    <t xml:space="preserve">Okres ubezpieczenia AC i KR </t>
  </si>
  <si>
    <t>Od</t>
  </si>
  <si>
    <t>Do</t>
  </si>
  <si>
    <t>METAL-FACH</t>
  </si>
  <si>
    <t>T710</t>
  </si>
  <si>
    <t>710121100653</t>
  </si>
  <si>
    <t>FZG 70AR</t>
  </si>
  <si>
    <t>PRZYCZEPA</t>
  </si>
  <si>
    <t>volkswagen</t>
  </si>
  <si>
    <t>transporter</t>
  </si>
  <si>
    <t>WV1ZZZ7JZAX207463</t>
  </si>
  <si>
    <t>FZG 53141</t>
  </si>
  <si>
    <t>CIĘŻAROWY</t>
  </si>
  <si>
    <t xml:space="preserve">MTZ - 820 </t>
  </si>
  <si>
    <t>BELARUS - 820</t>
  </si>
  <si>
    <t>FZG 82VN</t>
  </si>
  <si>
    <t>CIĄGNIK ROLNICZY</t>
  </si>
  <si>
    <t>HSW.9.5.0</t>
  </si>
  <si>
    <t>1409P009</t>
  </si>
  <si>
    <t>BRAK</t>
  </si>
  <si>
    <t>WOLNOBIEŻNY</t>
  </si>
  <si>
    <t>BELARUS</t>
  </si>
  <si>
    <t>Y4R900Z02M1100300</t>
  </si>
  <si>
    <t>FZG A56S</t>
  </si>
  <si>
    <t>08124282</t>
  </si>
  <si>
    <t>FZG44LV</t>
  </si>
  <si>
    <t>Meprozet</t>
  </si>
  <si>
    <t>T-527</t>
  </si>
  <si>
    <t>FZG 5R18</t>
  </si>
  <si>
    <t>przyczepa rolnicza asenizacyjny</t>
  </si>
  <si>
    <t>MMI IVECO</t>
  </si>
  <si>
    <t>100 MOVEO</t>
  </si>
  <si>
    <t>ZCFA81AG802704538</t>
  </si>
  <si>
    <t>FZG 64209</t>
  </si>
  <si>
    <t>AUTOBUS</t>
  </si>
  <si>
    <t xml:space="preserve">Renault </t>
  </si>
  <si>
    <t>MIDLUM</t>
  </si>
  <si>
    <t>VF644BHM000001659</t>
  </si>
  <si>
    <t>FZG 05056</t>
  </si>
  <si>
    <t>SPECJALNY</t>
  </si>
  <si>
    <t>Przedmiot szkody</t>
  </si>
  <si>
    <t>Data szkody</t>
  </si>
  <si>
    <t>WIATA PRZYSTANKOWA W WYMIARKACH</t>
  </si>
  <si>
    <t>22.07.23</t>
  </si>
  <si>
    <t>SUMA:</t>
  </si>
  <si>
    <t>OGRODZENIE/SŁUP OŚWIETLENIA ULICZNEGO</t>
  </si>
  <si>
    <t>24.06.21</t>
  </si>
  <si>
    <t>BUDYNEK/DACH/ZALANIE</t>
  </si>
  <si>
    <t>19.02.22</t>
  </si>
  <si>
    <t>14.06.22</t>
  </si>
  <si>
    <t>stłuczenie szyby</t>
  </si>
  <si>
    <t>LP</t>
  </si>
  <si>
    <t>Kwota odszkodowania</t>
  </si>
  <si>
    <t>OC - Uszkodzenie szyby w pojeździe</t>
  </si>
  <si>
    <t>Właściciel/ Ubezpieczony</t>
  </si>
  <si>
    <t>GMINA WYMIARKI, UL. KSIĘCIA WITOLDA 5, 68-131 WYMIARKI, REGON: 970770474</t>
  </si>
  <si>
    <t>Wartość pojazdu z aktualnej polisy brutto</t>
  </si>
  <si>
    <t>UBEZPIECZAJĄCY: GMINA WYMIARKI, UL. KSIĘCIA WITOLDA 5, 68-131 WYMIARKI, REGON: 970770474</t>
  </si>
  <si>
    <t>17.12.2023 17.12.2024 17.12.2025</t>
  </si>
  <si>
    <t>16.12.2024 16.12.2025 16.122.026</t>
  </si>
  <si>
    <t>22.12.2023 22.12.2024 22.12.2025</t>
  </si>
  <si>
    <t>21.12.2024 21.12.2025 21.12.2026</t>
  </si>
  <si>
    <t>09.08.2024 09.08.2025 09.08.2026</t>
  </si>
  <si>
    <t>08.08.2025 08.08.2026 08.08.2027</t>
  </si>
  <si>
    <t xml:space="preserve">15.06.2024 15.06.2025 15.06.2026 </t>
  </si>
  <si>
    <t>14.06.2025 14.06.2026 14.06.2024</t>
  </si>
  <si>
    <t>29.05.2024 29.05 2025 29.05.2026</t>
  </si>
  <si>
    <t>28.05.2025 28.05.2026 28.05.2027</t>
  </si>
  <si>
    <t>18.04.2024 18.04.2025 18.04.2026</t>
  </si>
  <si>
    <t>17.04.2025 17.04.2026 17.04.2027</t>
  </si>
  <si>
    <t>18.02.2024 18.02.2025 18.02.2026</t>
  </si>
  <si>
    <t>17.02.2025 17.02.2026 17.02.2027</t>
  </si>
  <si>
    <t>03.02.2024 03.02.2025 03.02.2026</t>
  </si>
  <si>
    <t>02.02.2025 02.02.2026 02.02.2027</t>
  </si>
  <si>
    <t>01.01.2024 01.01.2025 01.01.2026</t>
  </si>
  <si>
    <t>31.12.2024 31.12.2025 31.12.2026</t>
  </si>
  <si>
    <t>Załącznik nr 5</t>
  </si>
  <si>
    <t>wykaz szkodowości</t>
  </si>
  <si>
    <t>Mienia należące do Publicznego Szkoły Podstawowej w Witoszynie</t>
  </si>
  <si>
    <t>Budynek Szkolny I</t>
  </si>
  <si>
    <t>Budynek szkolny II</t>
  </si>
  <si>
    <t>Sposób obliczenia wartości odtworzeniowej = budynek UG- 7 398,44 zł/m2, GOK Wymiarki - 5 714,29 zł/m2, świetlice - 6 795,00 zł/m2, remiza OSP - 5 436,00 zł/m2, , hala sportowa - 3 897,33 zł, budynek szkoły II - 1 807,00 zł/m2, budynki gospodarcze - od 875 zł/m2 do 3 396,00 zł/m2,budynek szkoły I - 340 zł/m2, stadion - 250 zł/m2</t>
  </si>
  <si>
    <t>Lubieszów 1a</t>
  </si>
  <si>
    <t>Lutynka 14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</si>
</sst>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  <numFmt numFmtId="166" formatCode="d/mm/yyyy"/>
  </numFmts>
  <fonts count="50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Verdana"/>
      <family val="2"/>
      <charset val="238"/>
    </font>
    <font>
      <sz val="10"/>
      <name val="Verdana"/>
      <family val="2"/>
      <charset val="238"/>
    </font>
    <font>
      <b/>
      <i/>
      <u/>
      <sz val="10"/>
      <name val="Verdana"/>
      <family val="2"/>
      <charset val="238"/>
    </font>
    <font>
      <b/>
      <u/>
      <sz val="10"/>
      <name val="Verdana"/>
      <family val="2"/>
      <charset val="238"/>
    </font>
    <font>
      <b/>
      <sz val="10"/>
      <color indexed="9"/>
      <name val="Verdana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theme="1"/>
      <name val="Czcionka tekstu podstawowego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color theme="0"/>
      <name val="Verdana"/>
      <family val="2"/>
      <charset val="238"/>
    </font>
    <font>
      <sz val="10"/>
      <color theme="0"/>
      <name val="Verdana"/>
      <family val="2"/>
      <charset val="238"/>
    </font>
    <font>
      <i/>
      <sz val="10"/>
      <color theme="0"/>
      <name val="Verdana"/>
      <family val="2"/>
      <charset val="238"/>
    </font>
    <font>
      <b/>
      <i/>
      <u/>
      <sz val="12"/>
      <name val="Verdana"/>
      <family val="2"/>
      <charset val="238"/>
    </font>
    <font>
      <b/>
      <sz val="11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b/>
      <i/>
      <u/>
      <sz val="11"/>
      <name val="Verdana"/>
      <family val="2"/>
      <charset val="238"/>
    </font>
    <font>
      <b/>
      <i/>
      <sz val="10"/>
      <color theme="0"/>
      <name val="Verdana"/>
      <family val="2"/>
      <charset val="238"/>
    </font>
    <font>
      <sz val="11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Calibri Light"/>
      <family val="2"/>
      <charset val="238"/>
    </font>
    <font>
      <sz val="10"/>
      <name val="Calibri Light"/>
      <family val="2"/>
      <charset val="238"/>
    </font>
    <font>
      <b/>
      <sz val="8"/>
      <name val="Verdana"/>
      <family val="2"/>
      <charset val="238"/>
    </font>
    <font>
      <sz val="10"/>
      <color rgb="FFFF0000"/>
      <name val="Verdana"/>
      <family val="2"/>
      <charset val="238"/>
    </font>
    <font>
      <b/>
      <sz val="10"/>
      <color theme="0"/>
      <name val="Calibri Light"/>
      <family val="2"/>
      <charset val="238"/>
    </font>
    <font>
      <b/>
      <i/>
      <u/>
      <sz val="10"/>
      <name val="Arial"/>
      <family val="2"/>
      <charset val="238"/>
    </font>
    <font>
      <i/>
      <sz val="10"/>
      <name val="Verdana"/>
      <family val="2"/>
      <charset val="238"/>
    </font>
    <font>
      <u/>
      <sz val="10"/>
      <name val="Arial"/>
      <family val="2"/>
      <charset val="238"/>
    </font>
    <font>
      <b/>
      <i/>
      <u/>
      <sz val="9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u/>
      <sz val="10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92165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52"/>
        <bgColor indexed="51"/>
      </patternFill>
    </fill>
    <fill>
      <patternFill patternType="solid">
        <fgColor indexed="43"/>
        <bgColor indexed="26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3">
    <xf numFmtId="0" fontId="0" fillId="0" borderId="0"/>
    <xf numFmtId="44" fontId="1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ill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12" borderId="0" applyNumberFormat="0" applyBorder="0" applyAlignment="0" applyProtection="0"/>
    <xf numFmtId="0" fontId="18" fillId="6" borderId="5" applyNumberFormat="0" applyAlignment="0" applyProtection="0"/>
    <xf numFmtId="0" fontId="19" fillId="13" borderId="6" applyNumberFormat="0" applyAlignment="0" applyProtection="0"/>
    <xf numFmtId="0" fontId="20" fillId="0" borderId="7" applyNumberFormat="0" applyFill="0" applyAlignment="0" applyProtection="0"/>
    <xf numFmtId="0" fontId="21" fillId="14" borderId="8" applyNumberFormat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5" fillId="13" borderId="5" applyNumberFormat="0" applyAlignment="0" applyProtection="0"/>
    <xf numFmtId="0" fontId="26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15" borderId="13" applyNumberFormat="0" applyAlignment="0" applyProtection="0"/>
    <xf numFmtId="164" fontId="1" fillId="0" borderId="0" applyFill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6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19" borderId="0" applyNumberFormat="0" applyBorder="0" applyAlignment="0" applyProtection="0"/>
    <xf numFmtId="0" fontId="30" fillId="21" borderId="0" applyNumberFormat="0" applyBorder="0" applyAlignment="0" applyProtection="0"/>
    <xf numFmtId="0" fontId="30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26" borderId="0" applyNumberFormat="0" applyBorder="0" applyAlignment="0" applyProtection="0"/>
    <xf numFmtId="0" fontId="31" fillId="18" borderId="0" applyNumberFormat="0" applyBorder="0" applyAlignment="0" applyProtection="0"/>
    <xf numFmtId="0" fontId="32" fillId="27" borderId="0" applyNumberFormat="0" applyBorder="0" applyAlignment="0" applyProtection="0"/>
    <xf numFmtId="0" fontId="33" fillId="17" borderId="0" applyNumberFormat="0" applyBorder="0" applyAlignment="0" applyProtection="0"/>
    <xf numFmtId="164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44" fontId="7" fillId="5" borderId="1" xfId="0" applyNumberFormat="1" applyFont="1" applyFill="1" applyBorder="1" applyAlignment="1">
      <alignment horizontal="center" vertical="center" wrapText="1"/>
    </xf>
    <xf numFmtId="44" fontId="7" fillId="5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/>
    <xf numFmtId="0" fontId="10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14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 wrapText="1"/>
    </xf>
    <xf numFmtId="0" fontId="3" fillId="4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10" fillId="0" borderId="1" xfId="1" applyNumberFormat="1" applyFont="1" applyBorder="1" applyAlignment="1">
      <alignment horizontal="center" vertical="center" wrapText="1"/>
    </xf>
    <xf numFmtId="44" fontId="10" fillId="0" borderId="1" xfId="0" applyNumberFormat="1" applyFont="1" applyBorder="1" applyAlignment="1">
      <alignment vertical="center" wrapText="1"/>
    </xf>
    <xf numFmtId="44" fontId="10" fillId="0" borderId="1" xfId="1" applyFont="1" applyBorder="1" applyAlignment="1">
      <alignment horizontal="right" vertical="center" wrapText="1"/>
    </xf>
    <xf numFmtId="44" fontId="3" fillId="0" borderId="0" xfId="1" applyFont="1" applyFill="1" applyAlignment="1">
      <alignment horizontal="right" vertical="center"/>
    </xf>
    <xf numFmtId="44" fontId="6" fillId="3" borderId="1" xfId="1" applyFont="1" applyFill="1" applyBorder="1" applyAlignment="1">
      <alignment horizontal="center" vertical="center" wrapText="1"/>
    </xf>
    <xf numFmtId="44" fontId="12" fillId="3" borderId="1" xfId="1" applyFont="1" applyFill="1" applyBorder="1" applyAlignment="1">
      <alignment horizontal="right" vertical="center" wrapText="1"/>
    </xf>
    <xf numFmtId="44" fontId="10" fillId="0" borderId="1" xfId="1" applyFont="1" applyFill="1" applyBorder="1" applyAlignment="1">
      <alignment horizontal="right" vertical="center" wrapText="1"/>
    </xf>
    <xf numFmtId="44" fontId="13" fillId="3" borderId="1" xfId="0" applyNumberFormat="1" applyFont="1" applyFill="1" applyBorder="1" applyAlignment="1">
      <alignment horizontal="right" vertical="center" wrapText="1"/>
    </xf>
    <xf numFmtId="0" fontId="9" fillId="4" borderId="1" xfId="0" applyFont="1" applyFill="1" applyBorder="1" applyAlignment="1">
      <alignment horizontal="center" vertical="center"/>
    </xf>
    <xf numFmtId="0" fontId="0" fillId="4" borderId="0" xfId="0" applyFill="1"/>
    <xf numFmtId="0" fontId="5" fillId="0" borderId="1" xfId="0" applyFont="1" applyBorder="1" applyAlignment="1">
      <alignment vertical="center"/>
    </xf>
    <xf numFmtId="44" fontId="10" fillId="0" borderId="1" xfId="3" applyFont="1" applyBorder="1" applyAlignment="1">
      <alignment horizontal="right" vertical="center"/>
    </xf>
    <xf numFmtId="44" fontId="10" fillId="0" borderId="1" xfId="3" applyFont="1" applyBorder="1" applyAlignment="1">
      <alignment horizontal="right" vertical="center" wrapText="1"/>
    </xf>
    <xf numFmtId="44" fontId="10" fillId="0" borderId="1" xfId="3" applyFont="1" applyFill="1" applyBorder="1" applyAlignment="1">
      <alignment horizontal="right" vertical="center"/>
    </xf>
    <xf numFmtId="44" fontId="10" fillId="0" borderId="1" xfId="3" applyFont="1" applyFill="1" applyBorder="1" applyAlignment="1">
      <alignment horizontal="right" vertical="center" wrapText="1"/>
    </xf>
    <xf numFmtId="0" fontId="1" fillId="0" borderId="0" xfId="0" applyFont="1"/>
    <xf numFmtId="0" fontId="1" fillId="0" borderId="1" xfId="0" applyFont="1" applyBorder="1" applyAlignment="1">
      <alignment vertical="center" wrapText="1"/>
    </xf>
    <xf numFmtId="165" fontId="3" fillId="0" borderId="0" xfId="0" applyNumberFormat="1" applyFont="1" applyAlignment="1">
      <alignment horizontal="right"/>
    </xf>
    <xf numFmtId="44" fontId="10" fillId="4" borderId="1" xfId="0" applyNumberFormat="1" applyFont="1" applyFill="1" applyBorder="1" applyAlignment="1">
      <alignment vertical="center"/>
    </xf>
    <xf numFmtId="0" fontId="10" fillId="4" borderId="1" xfId="0" applyFont="1" applyFill="1" applyBorder="1" applyAlignment="1">
      <alignment horizontal="right" vertical="center"/>
    </xf>
    <xf numFmtId="165" fontId="10" fillId="0" borderId="1" xfId="0" applyNumberFormat="1" applyFont="1" applyBorder="1" applyAlignment="1">
      <alignment horizontal="righ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 wrapText="1"/>
    </xf>
    <xf numFmtId="0" fontId="16" fillId="4" borderId="0" xfId="0" applyFont="1" applyFill="1" applyAlignment="1">
      <alignment horizontal="left" vertical="center"/>
    </xf>
    <xf numFmtId="0" fontId="10" fillId="4" borderId="0" xfId="0" applyFont="1" applyFill="1" applyAlignment="1">
      <alignment vertical="center"/>
    </xf>
    <xf numFmtId="44" fontId="12" fillId="3" borderId="1" xfId="3" applyFont="1" applyFill="1" applyBorder="1" applyAlignment="1">
      <alignment horizontal="right" vertical="center" wrapText="1"/>
    </xf>
    <xf numFmtId="0" fontId="13" fillId="3" borderId="1" xfId="0" applyFont="1" applyFill="1" applyBorder="1" applyAlignment="1">
      <alignment horizontal="right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vertical="center" wrapText="1"/>
    </xf>
    <xf numFmtId="4" fontId="34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right"/>
    </xf>
    <xf numFmtId="44" fontId="10" fillId="4" borderId="1" xfId="3" applyFont="1" applyFill="1" applyBorder="1" applyAlignment="1">
      <alignment vertical="center"/>
    </xf>
    <xf numFmtId="0" fontId="10" fillId="4" borderId="1" xfId="0" applyFont="1" applyFill="1" applyBorder="1" applyAlignment="1">
      <alignment horizontal="left" vertical="center" wrapText="1"/>
    </xf>
    <xf numFmtId="8" fontId="10" fillId="4" borderId="1" xfId="3" applyNumberFormat="1" applyFont="1" applyFill="1" applyBorder="1" applyAlignment="1">
      <alignment horizontal="right" vertical="center" wrapText="1"/>
    </xf>
    <xf numFmtId="0" fontId="9" fillId="4" borderId="14" xfId="0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right" vertical="center" wrapText="1"/>
    </xf>
    <xf numFmtId="0" fontId="2" fillId="28" borderId="0" xfId="0" applyFont="1" applyFill="1" applyAlignment="1">
      <alignment horizontal="left" vertical="center"/>
    </xf>
    <xf numFmtId="0" fontId="3" fillId="28" borderId="0" xfId="0" applyFont="1" applyFill="1" applyAlignment="1">
      <alignment horizontal="center" vertical="center"/>
    </xf>
    <xf numFmtId="0" fontId="3" fillId="28" borderId="0" xfId="0" applyFont="1" applyFill="1" applyAlignment="1">
      <alignment vertical="center" wrapText="1"/>
    </xf>
    <xf numFmtId="0" fontId="3" fillId="28" borderId="0" xfId="0" applyFont="1" applyFill="1" applyAlignment="1">
      <alignment vertical="center"/>
    </xf>
    <xf numFmtId="0" fontId="35" fillId="28" borderId="0" xfId="0" applyFont="1" applyFill="1" applyAlignment="1">
      <alignment horizontal="right" vertical="center"/>
    </xf>
    <xf numFmtId="0" fontId="2" fillId="28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/>
    </xf>
    <xf numFmtId="0" fontId="40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40" fillId="0" borderId="3" xfId="0" applyFont="1" applyBorder="1" applyAlignment="1">
      <alignment horizontal="center" vertical="center" wrapText="1"/>
    </xf>
    <xf numFmtId="49" fontId="40" fillId="0" borderId="1" xfId="0" applyNumberFormat="1" applyFont="1" applyBorder="1" applyAlignment="1">
      <alignment horizontal="center" vertical="center" wrapText="1"/>
    </xf>
    <xf numFmtId="14" fontId="39" fillId="0" borderId="1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right"/>
    </xf>
    <xf numFmtId="0" fontId="37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vertical="center"/>
    </xf>
    <xf numFmtId="166" fontId="38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4" fontId="1" fillId="0" borderId="1" xfId="3" applyFont="1" applyFill="1" applyBorder="1" applyAlignment="1">
      <alignment horizontal="center" vertical="center"/>
    </xf>
    <xf numFmtId="165" fontId="0" fillId="0" borderId="1" xfId="0" applyNumberFormat="1" applyBorder="1" applyAlignment="1">
      <alignment vertical="center"/>
    </xf>
    <xf numFmtId="14" fontId="38" fillId="0" borderId="1" xfId="0" applyNumberFormat="1" applyFont="1" applyBorder="1" applyAlignment="1">
      <alignment horizontal="center" vertical="center" wrapText="1"/>
    </xf>
    <xf numFmtId="164" fontId="10" fillId="0" borderId="1" xfId="5" applyFont="1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 wrapText="1"/>
    </xf>
    <xf numFmtId="165" fontId="7" fillId="5" borderId="1" xfId="0" applyNumberFormat="1" applyFont="1" applyFill="1" applyBorder="1" applyAlignment="1">
      <alignment horizontal="center" vertical="center"/>
    </xf>
    <xf numFmtId="44" fontId="42" fillId="0" borderId="0" xfId="1" applyFont="1" applyFill="1" applyAlignment="1">
      <alignment horizontal="right" vertical="center"/>
    </xf>
    <xf numFmtId="0" fontId="43" fillId="3" borderId="1" xfId="0" applyFont="1" applyFill="1" applyBorder="1" applyAlignment="1" applyProtection="1">
      <alignment horizontal="center" vertical="center" wrapText="1"/>
      <protection locked="0"/>
    </xf>
    <xf numFmtId="165" fontId="43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43" fillId="3" borderId="1" xfId="0" applyNumberFormat="1" applyFont="1" applyFill="1" applyBorder="1" applyAlignment="1">
      <alignment horizontal="center" vertical="center"/>
    </xf>
    <xf numFmtId="165" fontId="39" fillId="4" borderId="1" xfId="0" applyNumberFormat="1" applyFont="1" applyFill="1" applyBorder="1" applyAlignment="1">
      <alignment horizontal="center" vertical="center" wrapText="1"/>
    </xf>
    <xf numFmtId="2" fontId="38" fillId="0" borderId="14" xfId="0" applyNumberFormat="1" applyFont="1" applyBorder="1" applyAlignment="1">
      <alignment horizontal="center" vertical="center" wrapText="1"/>
    </xf>
    <xf numFmtId="165" fontId="3" fillId="0" borderId="0" xfId="0" applyNumberFormat="1" applyFont="1"/>
    <xf numFmtId="44" fontId="0" fillId="0" borderId="0" xfId="0" applyNumberFormat="1"/>
    <xf numFmtId="165" fontId="1" fillId="4" borderId="1" xfId="0" applyNumberFormat="1" applyFont="1" applyFill="1" applyBorder="1" applyAlignment="1">
      <alignment vertical="center"/>
    </xf>
    <xf numFmtId="44" fontId="1" fillId="4" borderId="1" xfId="0" applyNumberFormat="1" applyFont="1" applyFill="1" applyBorder="1" applyAlignment="1">
      <alignment vertical="center"/>
    </xf>
    <xf numFmtId="0" fontId="44" fillId="0" borderId="0" xfId="0" applyFont="1" applyAlignment="1">
      <alignment horizontal="right"/>
    </xf>
    <xf numFmtId="44" fontId="10" fillId="0" borderId="0" xfId="0" applyNumberFormat="1" applyFont="1" applyAlignment="1">
      <alignment vertical="center"/>
    </xf>
    <xf numFmtId="44" fontId="3" fillId="0" borderId="0" xfId="0" applyNumberFormat="1" applyFont="1" applyAlignment="1">
      <alignment vertical="center"/>
    </xf>
    <xf numFmtId="1" fontId="10" fillId="0" borderId="0" xfId="0" applyNumberFormat="1" applyFont="1" applyAlignment="1">
      <alignment vertical="center"/>
    </xf>
    <xf numFmtId="0" fontId="15" fillId="0" borderId="0" xfId="0" applyFont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12" fillId="3" borderId="1" xfId="0" applyFont="1" applyFill="1" applyBorder="1" applyAlignment="1">
      <alignment horizontal="center" vertical="center" wrapText="1"/>
    </xf>
    <xf numFmtId="0" fontId="45" fillId="29" borderId="3" xfId="2" applyFont="1" applyFill="1" applyBorder="1" applyAlignment="1">
      <alignment horizontal="center" vertical="center" wrapText="1"/>
    </xf>
    <xf numFmtId="0" fontId="45" fillId="29" borderId="2" xfId="2" applyFont="1" applyFill="1" applyBorder="1" applyAlignment="1">
      <alignment horizontal="center" vertical="center" wrapText="1"/>
    </xf>
    <xf numFmtId="0" fontId="45" fillId="29" borderId="4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3" borderId="1" xfId="0" applyFont="1" applyFill="1" applyBorder="1" applyAlignment="1">
      <alignment horizontal="center" vertical="center"/>
    </xf>
    <xf numFmtId="0" fontId="2" fillId="28" borderId="1" xfId="0" applyFont="1" applyFill="1" applyBorder="1" applyAlignment="1">
      <alignment horizontal="center" vertical="center" wrapText="1"/>
    </xf>
    <xf numFmtId="0" fontId="36" fillId="3" borderId="1" xfId="0" applyFont="1" applyFill="1" applyBorder="1" applyAlignment="1">
      <alignment horizontal="left" vertical="center" wrapText="1"/>
    </xf>
    <xf numFmtId="0" fontId="2" fillId="28" borderId="15" xfId="0" applyFont="1" applyFill="1" applyBorder="1" applyAlignment="1">
      <alignment horizontal="center" vertical="center" wrapText="1"/>
    </xf>
    <xf numFmtId="0" fontId="2" fillId="28" borderId="14" xfId="0" applyFont="1" applyFill="1" applyBorder="1" applyAlignment="1">
      <alignment horizontal="center" vertical="center" wrapText="1"/>
    </xf>
    <xf numFmtId="0" fontId="2" fillId="28" borderId="16" xfId="0" applyFont="1" applyFill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3" fillId="3" borderId="17" xfId="0" applyFont="1" applyFill="1" applyBorder="1" applyAlignment="1">
      <alignment horizontal="center" vertical="center"/>
    </xf>
    <xf numFmtId="0" fontId="43" fillId="3" borderId="18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left" vertical="center" wrapText="1"/>
    </xf>
    <xf numFmtId="165" fontId="1" fillId="0" borderId="1" xfId="3" applyNumberFormat="1" applyFont="1" applyFill="1" applyBorder="1" applyAlignment="1">
      <alignment horizontal="right" vertical="center" wrapText="1"/>
    </xf>
    <xf numFmtId="165" fontId="1" fillId="0" borderId="1" xfId="3" applyNumberFormat="1" applyFont="1" applyBorder="1" applyAlignment="1">
      <alignment horizontal="right"/>
    </xf>
    <xf numFmtId="165" fontId="1" fillId="0" borderId="1" xfId="51" applyNumberFormat="1" applyFont="1" applyBorder="1" applyAlignment="1">
      <alignment horizontal="right"/>
    </xf>
    <xf numFmtId="0" fontId="38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165" fontId="47" fillId="0" borderId="0" xfId="0" applyNumberFormat="1" applyFont="1" applyAlignment="1">
      <alignment horizontal="right"/>
    </xf>
    <xf numFmtId="165" fontId="44" fillId="0" borderId="0" xfId="0" applyNumberFormat="1" applyFont="1" applyAlignment="1">
      <alignment horizontal="right"/>
    </xf>
    <xf numFmtId="0" fontId="48" fillId="3" borderId="1" xfId="0" applyFont="1" applyFill="1" applyBorder="1" applyAlignment="1">
      <alignment horizontal="center" vertical="center" wrapText="1"/>
    </xf>
    <xf numFmtId="0" fontId="48" fillId="3" borderId="1" xfId="0" applyFont="1" applyFill="1" applyBorder="1" applyAlignment="1">
      <alignment horizontal="left" vertical="center" wrapText="1"/>
    </xf>
    <xf numFmtId="165" fontId="48" fillId="3" borderId="1" xfId="0" applyNumberFormat="1" applyFont="1" applyFill="1" applyBorder="1" applyAlignment="1">
      <alignment horizontal="center" vertical="center" wrapText="1"/>
    </xf>
    <xf numFmtId="0" fontId="49" fillId="0" borderId="1" xfId="0" applyFont="1" applyBorder="1" applyAlignment="1">
      <alignment horizontal="left" vertical="center" wrapText="1"/>
    </xf>
    <xf numFmtId="0" fontId="1" fillId="0" borderId="1" xfId="2" applyFont="1" applyBorder="1" applyAlignment="1">
      <alignment horizontal="center" vertical="center" wrapText="1"/>
    </xf>
    <xf numFmtId="0" fontId="1" fillId="0" borderId="1" xfId="2" applyFont="1" applyBorder="1" applyAlignment="1">
      <alignment vertical="center" wrapText="1"/>
    </xf>
    <xf numFmtId="0" fontId="1" fillId="0" borderId="1" xfId="2" applyFont="1" applyBorder="1" applyAlignment="1">
      <alignment horizontal="center"/>
    </xf>
    <xf numFmtId="165" fontId="1" fillId="0" borderId="1" xfId="2" applyNumberFormat="1" applyFont="1" applyBorder="1"/>
    <xf numFmtId="0" fontId="48" fillId="3" borderId="1" xfId="0" applyFont="1" applyFill="1" applyBorder="1" applyAlignment="1">
      <alignment horizontal="center" vertical="center" wrapText="1"/>
    </xf>
    <xf numFmtId="165" fontId="48" fillId="3" borderId="1" xfId="0" applyNumberFormat="1" applyFont="1" applyFill="1" applyBorder="1" applyAlignment="1">
      <alignment horizontal="right" vertical="center" wrapText="1"/>
    </xf>
    <xf numFmtId="165" fontId="48" fillId="2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8" fontId="1" fillId="0" borderId="1" xfId="0" applyNumberFormat="1" applyFont="1" applyBorder="1" applyAlignment="1">
      <alignment horizontal="right"/>
    </xf>
    <xf numFmtId="0" fontId="48" fillId="3" borderId="3" xfId="0" applyFont="1" applyFill="1" applyBorder="1" applyAlignment="1">
      <alignment horizontal="center" vertical="center" wrapText="1"/>
    </xf>
    <xf numFmtId="0" fontId="48" fillId="3" borderId="2" xfId="0" applyFont="1" applyFill="1" applyBorder="1" applyAlignment="1">
      <alignment horizontal="center" vertical="center" wrapText="1"/>
    </xf>
    <xf numFmtId="0" fontId="48" fillId="3" borderId="4" xfId="0" applyFont="1" applyFill="1" applyBorder="1" applyAlignment="1">
      <alignment horizontal="center" vertical="center" wrapText="1"/>
    </xf>
    <xf numFmtId="165" fontId="1" fillId="0" borderId="1" xfId="2" applyNumberFormat="1" applyFont="1" applyBorder="1" applyAlignment="1">
      <alignment horizontal="right"/>
    </xf>
    <xf numFmtId="0" fontId="1" fillId="0" borderId="3" xfId="2" applyFont="1" applyBorder="1" applyAlignment="1">
      <alignment horizontal="center"/>
    </xf>
    <xf numFmtId="0" fontId="1" fillId="0" borderId="4" xfId="2" applyFont="1" applyBorder="1" applyAlignment="1">
      <alignment horizontal="center"/>
    </xf>
    <xf numFmtId="0" fontId="1" fillId="0" borderId="1" xfId="2" applyFont="1" applyBorder="1" applyAlignment="1">
      <alignment horizontal="left" vertical="center" wrapText="1"/>
    </xf>
    <xf numFmtId="165" fontId="1" fillId="0" borderId="1" xfId="2" applyNumberFormat="1" applyFont="1" applyBorder="1" applyAlignment="1">
      <alignment horizontal="right" vertical="center" wrapText="1"/>
    </xf>
    <xf numFmtId="0" fontId="4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right"/>
    </xf>
  </cellXfs>
  <cellStyles count="53">
    <cellStyle name="20% - akcent 1 2" xfId="28" xr:uid="{00000000-0005-0000-0000-000000000000}"/>
    <cellStyle name="20% - akcent 2 2" xfId="29" xr:uid="{00000000-0005-0000-0000-000001000000}"/>
    <cellStyle name="20% - akcent 3 2" xfId="30" xr:uid="{00000000-0005-0000-0000-000002000000}"/>
    <cellStyle name="20% - akcent 4 2" xfId="31" xr:uid="{00000000-0005-0000-0000-000003000000}"/>
    <cellStyle name="20% - akcent 5 2" xfId="32" xr:uid="{00000000-0005-0000-0000-000004000000}"/>
    <cellStyle name="20% - akcent 6 2" xfId="33" xr:uid="{00000000-0005-0000-0000-000005000000}"/>
    <cellStyle name="40% - akcent 1 2" xfId="34" xr:uid="{00000000-0005-0000-0000-000006000000}"/>
    <cellStyle name="40% - akcent 2 2" xfId="35" xr:uid="{00000000-0005-0000-0000-000007000000}"/>
    <cellStyle name="40% - akcent 3 2" xfId="36" xr:uid="{00000000-0005-0000-0000-000008000000}"/>
    <cellStyle name="40% - akcent 4 2" xfId="37" xr:uid="{00000000-0005-0000-0000-000009000000}"/>
    <cellStyle name="40% - akcent 5 2" xfId="38" xr:uid="{00000000-0005-0000-0000-00000A000000}"/>
    <cellStyle name="40% - akcent 6 2" xfId="39" xr:uid="{00000000-0005-0000-0000-00000B000000}"/>
    <cellStyle name="60% - akcent 1 2" xfId="40" xr:uid="{00000000-0005-0000-0000-00000C000000}"/>
    <cellStyle name="60% - akcent 2 2" xfId="41" xr:uid="{00000000-0005-0000-0000-00000D000000}"/>
    <cellStyle name="60% - akcent 3 2" xfId="42" xr:uid="{00000000-0005-0000-0000-00000E000000}"/>
    <cellStyle name="60% - akcent 4 2" xfId="43" xr:uid="{00000000-0005-0000-0000-00000F000000}"/>
    <cellStyle name="60% - akcent 5 2" xfId="44" xr:uid="{00000000-0005-0000-0000-000010000000}"/>
    <cellStyle name="60% - akcent 6 2" xfId="45" xr:uid="{00000000-0005-0000-0000-000011000000}"/>
    <cellStyle name="Akcent 1 2" xfId="7" xr:uid="{00000000-0005-0000-0000-000012000000}"/>
    <cellStyle name="Akcent 2 2" xfId="8" xr:uid="{00000000-0005-0000-0000-000013000000}"/>
    <cellStyle name="Akcent 3 2" xfId="9" xr:uid="{00000000-0005-0000-0000-000014000000}"/>
    <cellStyle name="Akcent 4 2" xfId="10" xr:uid="{00000000-0005-0000-0000-000015000000}"/>
    <cellStyle name="Akcent 5 2" xfId="11" xr:uid="{00000000-0005-0000-0000-000016000000}"/>
    <cellStyle name="Akcent 6 2" xfId="12" xr:uid="{00000000-0005-0000-0000-000017000000}"/>
    <cellStyle name="Dane wejściowe 2" xfId="13" xr:uid="{00000000-0005-0000-0000-000018000000}"/>
    <cellStyle name="Dane wyjściowe 2" xfId="14" xr:uid="{00000000-0005-0000-0000-000019000000}"/>
    <cellStyle name="Dobre 2" xfId="46" xr:uid="{00000000-0005-0000-0000-00001A000000}"/>
    <cellStyle name="Dziesiętny 2" xfId="5" xr:uid="{00000000-0005-0000-0000-00001B000000}"/>
    <cellStyle name="Dziesiętny 2 2" xfId="49" xr:uid="{00000000-0005-0000-0000-00001C000000}"/>
    <cellStyle name="Dziesiętny 2 3" xfId="6" xr:uid="{00000000-0005-0000-0000-00001D000000}"/>
    <cellStyle name="Dziesiętny 3" xfId="27" xr:uid="{00000000-0005-0000-0000-00001E000000}"/>
    <cellStyle name="Komórka połączona 2" xfId="15" xr:uid="{00000000-0005-0000-0000-00001F000000}"/>
    <cellStyle name="Komórka zaznaczona 2" xfId="16" xr:uid="{00000000-0005-0000-0000-000020000000}"/>
    <cellStyle name="Nagłówek 1 2" xfId="17" xr:uid="{00000000-0005-0000-0000-000021000000}"/>
    <cellStyle name="Nagłówek 2 2" xfId="18" xr:uid="{00000000-0005-0000-0000-000022000000}"/>
    <cellStyle name="Nagłówek 3 2" xfId="19" xr:uid="{00000000-0005-0000-0000-000023000000}"/>
    <cellStyle name="Nagłówek 4 2" xfId="20" xr:uid="{00000000-0005-0000-0000-000024000000}"/>
    <cellStyle name="Neutralne 2" xfId="47" xr:uid="{00000000-0005-0000-0000-000025000000}"/>
    <cellStyle name="Normalny" xfId="0" builtinId="0"/>
    <cellStyle name="Normalny 2" xfId="2" xr:uid="{00000000-0005-0000-0000-000027000000}"/>
    <cellStyle name="Obliczenia 2" xfId="21" xr:uid="{00000000-0005-0000-0000-000028000000}"/>
    <cellStyle name="Suma 2" xfId="22" xr:uid="{00000000-0005-0000-0000-000029000000}"/>
    <cellStyle name="Tekst objaśnienia 2" xfId="23" xr:uid="{00000000-0005-0000-0000-00002A000000}"/>
    <cellStyle name="Tekst ostrzeżenia 2" xfId="24" xr:uid="{00000000-0005-0000-0000-00002B000000}"/>
    <cellStyle name="Tytuł 2" xfId="25" xr:uid="{00000000-0005-0000-0000-00002C000000}"/>
    <cellStyle name="Uwaga 2" xfId="26" xr:uid="{00000000-0005-0000-0000-00002D000000}"/>
    <cellStyle name="Walutowy" xfId="1" builtinId="4"/>
    <cellStyle name="Walutowy 2" xfId="3" xr:uid="{00000000-0005-0000-0000-00002F000000}"/>
    <cellStyle name="Walutowy 2 2" xfId="51" xr:uid="{31D902E6-00BB-412E-BFDB-9B9271DC0F42}"/>
    <cellStyle name="Walutowy 3" xfId="4" xr:uid="{00000000-0005-0000-0000-000030000000}"/>
    <cellStyle name="Walutowy 3 2" xfId="52" xr:uid="{7FC91321-E819-4C0C-914B-E34A672F3781}"/>
    <cellStyle name="Walutowy 4" xfId="50" xr:uid="{A876D43F-6AEA-4213-9FCC-A13CAF7B5CF2}"/>
    <cellStyle name="Złe 2" xfId="48" xr:uid="{00000000-0005-0000-0000-00003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L33"/>
  <sheetViews>
    <sheetView view="pageBreakPreview" topLeftCell="A13" zoomScaleNormal="100" zoomScaleSheetLayoutView="100" zoomScalePageLayoutView="90" workbookViewId="0">
      <selection activeCell="J9" sqref="J9"/>
    </sheetView>
  </sheetViews>
  <sheetFormatPr defaultColWidth="9.140625" defaultRowHeight="14.25"/>
  <cols>
    <col min="1" max="1" width="5.5703125" style="13" customWidth="1"/>
    <col min="2" max="2" width="34.140625" style="11" customWidth="1"/>
    <col min="3" max="3" width="15.5703125" style="13" customWidth="1"/>
    <col min="4" max="4" width="22.85546875" style="33" customWidth="1"/>
    <col min="5" max="5" width="25" style="33" bestFit="1" customWidth="1"/>
    <col min="6" max="6" width="19.5703125" style="14" customWidth="1"/>
    <col min="7" max="7" width="29" style="1" customWidth="1"/>
    <col min="8" max="8" width="11.7109375" style="13" customWidth="1"/>
    <col min="9" max="9" width="31.5703125" style="1" customWidth="1"/>
    <col min="10" max="10" width="38.140625" style="1" customWidth="1"/>
    <col min="11" max="11" width="13.5703125" style="1" bestFit="1" customWidth="1"/>
    <col min="12" max="12" width="13.85546875" style="1" bestFit="1" customWidth="1"/>
    <col min="13" max="13" width="16.85546875" style="1" bestFit="1" customWidth="1"/>
    <col min="14" max="14" width="15.7109375" style="1" bestFit="1" customWidth="1"/>
    <col min="15" max="16384" width="9.140625" style="1"/>
  </cols>
  <sheetData>
    <row r="1" spans="1:12" ht="15">
      <c r="I1" s="113" t="s">
        <v>22</v>
      </c>
      <c r="J1" s="113"/>
    </row>
    <row r="2" spans="1:12" ht="15">
      <c r="I2" s="113" t="s">
        <v>23</v>
      </c>
      <c r="J2" s="113"/>
    </row>
    <row r="3" spans="1:12" ht="40.5" customHeight="1">
      <c r="A3" s="116" t="s">
        <v>246</v>
      </c>
      <c r="B3" s="117"/>
      <c r="C3" s="117"/>
      <c r="D3" s="117"/>
      <c r="E3" s="117"/>
      <c r="F3" s="117"/>
      <c r="G3" s="117"/>
      <c r="H3" s="117"/>
      <c r="I3" s="117"/>
      <c r="J3" s="118"/>
      <c r="K3" s="15"/>
      <c r="L3" s="15"/>
    </row>
    <row r="4" spans="1:12" ht="66.75" customHeight="1">
      <c r="A4" s="16" t="s">
        <v>0</v>
      </c>
      <c r="B4" s="16" t="s">
        <v>13</v>
      </c>
      <c r="C4" s="16" t="s">
        <v>1</v>
      </c>
      <c r="D4" s="34" t="s">
        <v>9</v>
      </c>
      <c r="E4" s="34" t="s">
        <v>18</v>
      </c>
      <c r="F4" s="16" t="s">
        <v>19</v>
      </c>
      <c r="G4" s="16" t="s">
        <v>21</v>
      </c>
      <c r="H4" s="16" t="s">
        <v>24</v>
      </c>
      <c r="I4" s="16" t="s">
        <v>20</v>
      </c>
      <c r="J4" s="16" t="s">
        <v>6</v>
      </c>
    </row>
    <row r="5" spans="1:12" ht="21" customHeight="1">
      <c r="A5" s="23" t="s">
        <v>8</v>
      </c>
      <c r="B5" s="114" t="s">
        <v>28</v>
      </c>
      <c r="C5" s="114"/>
      <c r="D5" s="114"/>
      <c r="E5" s="114"/>
      <c r="F5" s="114"/>
      <c r="G5" s="114"/>
      <c r="H5" s="24"/>
      <c r="I5" s="40"/>
      <c r="J5" s="17" t="s">
        <v>27</v>
      </c>
      <c r="K5" s="18"/>
    </row>
    <row r="6" spans="1:12" s="11" customFormat="1" ht="71.25">
      <c r="A6" s="28">
        <v>1</v>
      </c>
      <c r="B6" s="25" t="s">
        <v>30</v>
      </c>
      <c r="C6" s="30" t="s">
        <v>32</v>
      </c>
      <c r="D6" s="41"/>
      <c r="E6" s="43">
        <v>3329300</v>
      </c>
      <c r="F6" s="10">
        <v>450</v>
      </c>
      <c r="G6" s="31" t="s">
        <v>60</v>
      </c>
      <c r="H6" s="26" t="s">
        <v>25</v>
      </c>
      <c r="I6" s="27" t="s">
        <v>62</v>
      </c>
      <c r="J6" s="10" t="s">
        <v>33</v>
      </c>
      <c r="K6" s="110"/>
    </row>
    <row r="7" spans="1:12" s="11" customFormat="1" ht="30">
      <c r="A7" s="28">
        <v>2</v>
      </c>
      <c r="B7" s="25" t="s">
        <v>34</v>
      </c>
      <c r="C7" s="30"/>
      <c r="D7" s="41"/>
      <c r="E7" s="43">
        <v>67920</v>
      </c>
      <c r="F7" s="10">
        <v>20</v>
      </c>
      <c r="G7" s="31" t="s">
        <v>31</v>
      </c>
      <c r="H7" s="26" t="s">
        <v>25</v>
      </c>
      <c r="I7" s="27" t="s">
        <v>63</v>
      </c>
      <c r="J7" s="10" t="s">
        <v>33</v>
      </c>
      <c r="K7" s="110"/>
    </row>
    <row r="8" spans="1:12" s="11" customFormat="1" ht="42.75">
      <c r="A8" s="28">
        <v>3</v>
      </c>
      <c r="B8" s="25" t="s">
        <v>35</v>
      </c>
      <c r="C8" s="30" t="s">
        <v>36</v>
      </c>
      <c r="D8" s="41"/>
      <c r="E8" s="43">
        <v>1750021</v>
      </c>
      <c r="F8" s="10">
        <v>253.9</v>
      </c>
      <c r="G8" s="31" t="s">
        <v>31</v>
      </c>
      <c r="H8" s="26" t="s">
        <v>25</v>
      </c>
      <c r="I8" s="27" t="s">
        <v>64</v>
      </c>
      <c r="J8" s="10" t="s">
        <v>37</v>
      </c>
    </row>
    <row r="9" spans="1:12" s="11" customFormat="1" ht="42.75">
      <c r="A9" s="28">
        <v>4</v>
      </c>
      <c r="B9" s="25" t="s">
        <v>38</v>
      </c>
      <c r="C9" s="30" t="s">
        <v>36</v>
      </c>
      <c r="D9" s="41"/>
      <c r="E9" s="43">
        <v>1041673.5</v>
      </c>
      <c r="F9" s="10">
        <v>153.30000000000001</v>
      </c>
      <c r="G9" s="31" t="s">
        <v>31</v>
      </c>
      <c r="H9" s="26" t="s">
        <v>25</v>
      </c>
      <c r="I9" s="27" t="s">
        <v>64</v>
      </c>
      <c r="J9" s="10" t="s">
        <v>248</v>
      </c>
      <c r="K9" s="110"/>
    </row>
    <row r="10" spans="1:12" s="11" customFormat="1" ht="71.25">
      <c r="A10" s="28">
        <v>5</v>
      </c>
      <c r="B10" s="25" t="s">
        <v>39</v>
      </c>
      <c r="C10" s="30" t="s">
        <v>40</v>
      </c>
      <c r="D10" s="41"/>
      <c r="E10" s="43">
        <v>1200336.75</v>
      </c>
      <c r="F10" s="10">
        <v>176.65</v>
      </c>
      <c r="G10" s="31" t="s">
        <v>31</v>
      </c>
      <c r="H10" s="26" t="s">
        <v>25</v>
      </c>
      <c r="I10" s="27" t="s">
        <v>65</v>
      </c>
      <c r="J10" s="10" t="s">
        <v>247</v>
      </c>
      <c r="K10" s="110"/>
    </row>
    <row r="11" spans="1:12" s="11" customFormat="1" ht="42.75">
      <c r="A11" s="28">
        <v>6</v>
      </c>
      <c r="B11" s="25" t="s">
        <v>41</v>
      </c>
      <c r="C11" s="30" t="s">
        <v>42</v>
      </c>
      <c r="D11" s="43"/>
      <c r="E11" s="43">
        <v>1112477.3999999999</v>
      </c>
      <c r="F11" s="10">
        <v>204.65</v>
      </c>
      <c r="G11" s="31" t="s">
        <v>31</v>
      </c>
      <c r="H11" s="26" t="s">
        <v>25</v>
      </c>
      <c r="I11" s="27" t="s">
        <v>69</v>
      </c>
      <c r="J11" s="10" t="s">
        <v>43</v>
      </c>
      <c r="K11" s="110"/>
    </row>
    <row r="12" spans="1:12" s="11" customFormat="1" ht="42.75">
      <c r="A12" s="28">
        <v>7</v>
      </c>
      <c r="B12" s="25" t="s">
        <v>44</v>
      </c>
      <c r="C12" s="30">
        <v>1964</v>
      </c>
      <c r="D12" s="41"/>
      <c r="E12" s="43">
        <v>1000000</v>
      </c>
      <c r="F12" s="10">
        <v>4000</v>
      </c>
      <c r="G12" s="31" t="s">
        <v>31</v>
      </c>
      <c r="H12" s="26" t="s">
        <v>25</v>
      </c>
      <c r="I12" s="27" t="s">
        <v>66</v>
      </c>
      <c r="J12" s="10" t="s">
        <v>45</v>
      </c>
      <c r="K12" s="110"/>
    </row>
    <row r="13" spans="1:12" s="11" customFormat="1" ht="42.75">
      <c r="A13" s="28">
        <v>8</v>
      </c>
      <c r="B13" s="25" t="s">
        <v>46</v>
      </c>
      <c r="C13" s="30">
        <v>1966</v>
      </c>
      <c r="D13" s="41"/>
      <c r="E13" s="43">
        <v>1547896</v>
      </c>
      <c r="F13" s="29">
        <v>524</v>
      </c>
      <c r="G13" s="31" t="s">
        <v>31</v>
      </c>
      <c r="H13" s="26" t="s">
        <v>25</v>
      </c>
      <c r="I13" s="27" t="s">
        <v>70</v>
      </c>
      <c r="J13" s="10" t="s">
        <v>47</v>
      </c>
      <c r="K13" s="110"/>
    </row>
    <row r="14" spans="1:12" s="11" customFormat="1" ht="30">
      <c r="A14" s="28">
        <v>9</v>
      </c>
      <c r="B14" s="25" t="s">
        <v>48</v>
      </c>
      <c r="C14" s="30">
        <v>1974</v>
      </c>
      <c r="D14" s="41"/>
      <c r="E14" s="43">
        <v>708960</v>
      </c>
      <c r="F14" s="29">
        <v>240</v>
      </c>
      <c r="G14" s="31" t="s">
        <v>31</v>
      </c>
      <c r="H14" s="26"/>
      <c r="I14" s="27" t="s">
        <v>71</v>
      </c>
      <c r="J14" s="10" t="s">
        <v>49</v>
      </c>
      <c r="K14" s="110"/>
    </row>
    <row r="15" spans="1:12" s="11" customFormat="1" ht="42.75">
      <c r="A15" s="28">
        <v>10</v>
      </c>
      <c r="B15" s="25" t="s">
        <v>50</v>
      </c>
      <c r="C15" s="30">
        <v>2004</v>
      </c>
      <c r="D15" s="41"/>
      <c r="E15" s="43">
        <v>179308.79999999999</v>
      </c>
      <c r="F15" s="29">
        <v>52.8</v>
      </c>
      <c r="G15" s="31" t="s">
        <v>31</v>
      </c>
      <c r="H15" s="26" t="s">
        <v>25</v>
      </c>
      <c r="I15" s="27" t="s">
        <v>72</v>
      </c>
      <c r="J15" s="10" t="s">
        <v>51</v>
      </c>
      <c r="K15" s="110"/>
    </row>
    <row r="16" spans="1:12" s="11" customFormat="1" ht="42.75">
      <c r="A16" s="28">
        <v>11</v>
      </c>
      <c r="B16" s="25" t="s">
        <v>52</v>
      </c>
      <c r="C16" s="30" t="s">
        <v>53</v>
      </c>
      <c r="D16" s="41"/>
      <c r="E16" s="43">
        <v>730140</v>
      </c>
      <c r="F16" s="29">
        <v>215</v>
      </c>
      <c r="G16" s="31" t="s">
        <v>31</v>
      </c>
      <c r="H16" s="26" t="s">
        <v>25</v>
      </c>
      <c r="I16" s="27" t="s">
        <v>67</v>
      </c>
      <c r="J16" s="10" t="s">
        <v>54</v>
      </c>
      <c r="K16" s="110"/>
    </row>
    <row r="17" spans="1:12" s="11" customFormat="1" ht="42.75">
      <c r="A17" s="28">
        <v>12</v>
      </c>
      <c r="B17" s="25" t="s">
        <v>55</v>
      </c>
      <c r="C17" s="30">
        <v>2010</v>
      </c>
      <c r="D17" s="41"/>
      <c r="E17" s="43">
        <v>229142</v>
      </c>
      <c r="F17" s="29">
        <v>77.569999999999993</v>
      </c>
      <c r="G17" s="31" t="s">
        <v>61</v>
      </c>
      <c r="H17" s="26" t="s">
        <v>25</v>
      </c>
      <c r="I17" s="27" t="s">
        <v>73</v>
      </c>
      <c r="J17" s="10" t="s">
        <v>56</v>
      </c>
      <c r="K17" s="110"/>
    </row>
    <row r="18" spans="1:12" s="11" customFormat="1" ht="71.25">
      <c r="A18" s="28">
        <v>13</v>
      </c>
      <c r="B18" s="25" t="s">
        <v>57</v>
      </c>
      <c r="C18" s="30" t="s">
        <v>58</v>
      </c>
      <c r="D18" s="42"/>
      <c r="E18" s="44">
        <v>4000000</v>
      </c>
      <c r="F18" s="29">
        <v>700</v>
      </c>
      <c r="G18" s="31" t="s">
        <v>31</v>
      </c>
      <c r="H18" s="26" t="s">
        <v>25</v>
      </c>
      <c r="I18" s="27" t="s">
        <v>68</v>
      </c>
      <c r="J18" s="10" t="s">
        <v>59</v>
      </c>
      <c r="L18" s="112"/>
    </row>
    <row r="19" spans="1:12" s="11" customFormat="1" ht="30">
      <c r="A19" s="28">
        <v>14</v>
      </c>
      <c r="B19" s="25" t="s">
        <v>74</v>
      </c>
      <c r="C19" s="30">
        <v>2019</v>
      </c>
      <c r="D19" s="32"/>
      <c r="E19" s="36">
        <v>474000</v>
      </c>
      <c r="F19" s="29"/>
      <c r="G19" s="31"/>
      <c r="H19" s="26"/>
      <c r="I19" s="27"/>
      <c r="J19" s="10" t="s">
        <v>75</v>
      </c>
    </row>
    <row r="20" spans="1:12" s="22" customFormat="1" ht="12.75">
      <c r="A20" s="115" t="s">
        <v>7</v>
      </c>
      <c r="B20" s="115"/>
      <c r="C20" s="115"/>
      <c r="D20" s="35">
        <v>0</v>
      </c>
      <c r="E20" s="35">
        <f>SUM(D6:E19)</f>
        <v>17371175.450000003</v>
      </c>
      <c r="F20" s="37"/>
      <c r="G20" s="19"/>
      <c r="H20" s="20"/>
      <c r="I20" s="19"/>
      <c r="J20" s="21"/>
    </row>
    <row r="21" spans="1:12" ht="21" customHeight="1">
      <c r="A21" s="23" t="s">
        <v>83</v>
      </c>
      <c r="B21" s="114" t="s">
        <v>84</v>
      </c>
      <c r="C21" s="114"/>
      <c r="D21" s="114"/>
      <c r="E21" s="114"/>
      <c r="F21" s="114"/>
      <c r="G21" s="114"/>
      <c r="H21" s="24"/>
      <c r="I21" s="40"/>
      <c r="J21" s="17" t="s">
        <v>85</v>
      </c>
      <c r="K21" s="18"/>
    </row>
    <row r="22" spans="1:12" s="54" customFormat="1" ht="30" customHeight="1">
      <c r="A22" s="28">
        <v>1</v>
      </c>
      <c r="B22" s="25" t="s">
        <v>86</v>
      </c>
      <c r="C22" s="48"/>
      <c r="D22" s="42"/>
      <c r="E22" s="42"/>
      <c r="F22" s="49"/>
      <c r="G22" s="50"/>
      <c r="H22" s="51"/>
      <c r="I22" s="52"/>
      <c r="J22" s="52" t="s">
        <v>87</v>
      </c>
      <c r="K22" s="53"/>
    </row>
    <row r="23" spans="1:12" s="22" customFormat="1" ht="12.75">
      <c r="A23" s="115" t="s">
        <v>7</v>
      </c>
      <c r="B23" s="115"/>
      <c r="C23" s="115"/>
      <c r="D23" s="55">
        <f t="shared" ref="D23" si="0">SUM(D22)</f>
        <v>0</v>
      </c>
      <c r="E23" s="55"/>
      <c r="F23" s="56"/>
      <c r="G23" s="19"/>
      <c r="H23" s="20"/>
      <c r="I23" s="19"/>
      <c r="J23" s="21"/>
    </row>
    <row r="24" spans="1:12" ht="12.75">
      <c r="A24" s="23" t="s">
        <v>92</v>
      </c>
      <c r="B24" s="114" t="s">
        <v>104</v>
      </c>
      <c r="C24" s="114"/>
      <c r="D24" s="114"/>
      <c r="E24" s="114"/>
      <c r="F24" s="114"/>
      <c r="G24" s="114"/>
      <c r="H24" s="24"/>
      <c r="I24" s="40"/>
      <c r="J24" s="17" t="s">
        <v>105</v>
      </c>
    </row>
    <row r="25" spans="1:12" ht="15">
      <c r="A25" s="28">
        <v>1</v>
      </c>
      <c r="B25" s="25" t="s">
        <v>106</v>
      </c>
      <c r="C25" s="60"/>
      <c r="D25" s="42"/>
      <c r="E25" s="42"/>
      <c r="F25" s="49"/>
      <c r="G25" s="52"/>
      <c r="H25" s="26"/>
      <c r="I25" s="52"/>
      <c r="J25" s="52" t="s">
        <v>107</v>
      </c>
    </row>
    <row r="26" spans="1:12" ht="12.75">
      <c r="A26" s="115" t="s">
        <v>7</v>
      </c>
      <c r="B26" s="115"/>
      <c r="C26" s="115"/>
      <c r="D26" s="55">
        <v>0</v>
      </c>
      <c r="E26" s="55"/>
      <c r="F26" s="56"/>
      <c r="G26" s="19"/>
      <c r="H26" s="20"/>
      <c r="I26" s="19"/>
      <c r="J26" s="21"/>
    </row>
    <row r="27" spans="1:12" ht="12.75">
      <c r="A27" s="23" t="s">
        <v>94</v>
      </c>
      <c r="B27" s="114" t="s">
        <v>122</v>
      </c>
      <c r="C27" s="114"/>
      <c r="D27" s="114"/>
      <c r="E27" s="114"/>
      <c r="F27" s="114"/>
      <c r="G27" s="114"/>
      <c r="H27" s="24"/>
      <c r="I27" s="40"/>
      <c r="J27" s="17" t="s">
        <v>123</v>
      </c>
    </row>
    <row r="28" spans="1:12" ht="12.75">
      <c r="A28" s="23"/>
      <c r="B28" s="114" t="s">
        <v>243</v>
      </c>
      <c r="C28" s="114"/>
      <c r="D28" s="114"/>
      <c r="E28" s="114"/>
      <c r="F28" s="114"/>
      <c r="G28" s="114"/>
      <c r="H28" s="24"/>
      <c r="I28" s="40"/>
      <c r="J28" s="17"/>
    </row>
    <row r="29" spans="1:12" ht="57">
      <c r="A29" s="28">
        <v>1</v>
      </c>
      <c r="B29" s="25" t="s">
        <v>244</v>
      </c>
      <c r="C29" s="60" t="s">
        <v>124</v>
      </c>
      <c r="D29" s="63"/>
      <c r="E29" s="63">
        <v>3400000</v>
      </c>
      <c r="F29" s="49">
        <f>350+650</f>
        <v>1000</v>
      </c>
      <c r="G29" s="50" t="s">
        <v>125</v>
      </c>
      <c r="H29" s="26" t="s">
        <v>25</v>
      </c>
      <c r="I29" s="52" t="s">
        <v>126</v>
      </c>
      <c r="J29" s="64" t="s">
        <v>127</v>
      </c>
    </row>
    <row r="30" spans="1:12" ht="42.75">
      <c r="A30" s="28">
        <v>2</v>
      </c>
      <c r="B30" s="25" t="s">
        <v>128</v>
      </c>
      <c r="C30" s="60" t="s">
        <v>129</v>
      </c>
      <c r="D30" s="63"/>
      <c r="E30" s="65">
        <v>70000</v>
      </c>
      <c r="F30" s="49">
        <v>80</v>
      </c>
      <c r="G30" s="50"/>
      <c r="H30" s="26"/>
      <c r="I30" s="52" t="s">
        <v>130</v>
      </c>
      <c r="J30" s="64" t="s">
        <v>127</v>
      </c>
    </row>
    <row r="31" spans="1:12" ht="42.75">
      <c r="A31" s="28">
        <v>3</v>
      </c>
      <c r="B31" s="25" t="s">
        <v>131</v>
      </c>
      <c r="C31" s="60">
        <v>2013</v>
      </c>
      <c r="D31" s="48"/>
      <c r="E31" s="63">
        <v>3351700</v>
      </c>
      <c r="F31" s="49">
        <v>860</v>
      </c>
      <c r="G31" s="50" t="s">
        <v>132</v>
      </c>
      <c r="H31" s="26" t="s">
        <v>25</v>
      </c>
      <c r="I31" s="52" t="s">
        <v>133</v>
      </c>
      <c r="J31" s="64" t="s">
        <v>127</v>
      </c>
      <c r="L31" s="111"/>
    </row>
    <row r="32" spans="1:12" ht="71.25">
      <c r="A32" s="28">
        <v>4</v>
      </c>
      <c r="B32" s="25" t="s">
        <v>245</v>
      </c>
      <c r="C32" s="60" t="s">
        <v>134</v>
      </c>
      <c r="D32" s="42"/>
      <c r="E32" s="65">
        <v>3400000</v>
      </c>
      <c r="F32" s="49">
        <v>1881.52</v>
      </c>
      <c r="G32" s="52" t="s">
        <v>135</v>
      </c>
      <c r="H32" s="26"/>
      <c r="I32" s="52" t="s">
        <v>136</v>
      </c>
      <c r="J32" s="64" t="s">
        <v>107</v>
      </c>
    </row>
    <row r="33" spans="1:10" ht="12.75">
      <c r="A33" s="115" t="s">
        <v>7</v>
      </c>
      <c r="B33" s="115"/>
      <c r="C33" s="115"/>
      <c r="D33" s="55"/>
      <c r="E33" s="55">
        <f>SUM(E29:E32)</f>
        <v>10221700</v>
      </c>
      <c r="F33" s="37"/>
      <c r="G33" s="19"/>
      <c r="H33" s="20"/>
      <c r="I33" s="19"/>
      <c r="J33" s="21"/>
    </row>
  </sheetData>
  <mergeCells count="12">
    <mergeCell ref="A33:C33"/>
    <mergeCell ref="A3:J3"/>
    <mergeCell ref="B21:G21"/>
    <mergeCell ref="A23:C23"/>
    <mergeCell ref="B24:G24"/>
    <mergeCell ref="A26:C26"/>
    <mergeCell ref="B27:G27"/>
    <mergeCell ref="I1:J1"/>
    <mergeCell ref="I2:J2"/>
    <mergeCell ref="B5:G5"/>
    <mergeCell ref="A20:C20"/>
    <mergeCell ref="B28:G28"/>
  </mergeCells>
  <phoneticPr fontId="0" type="noConversion"/>
  <printOptions horizontalCentered="1"/>
  <pageMargins left="0.39" right="0.31496062992125984" top="0.31496062992125984" bottom="0.19685039370078741" header="0.31496062992125984" footer="0.31"/>
  <pageSetup paperSize="9" scale="50" fitToWidth="2" orientation="landscape" r:id="rId1"/>
  <headerFooter alignWithMargins="0"/>
  <rowBreaks count="1" manualBreakCount="1">
    <brk id="2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15"/>
  <sheetViews>
    <sheetView showWhiteSpace="0" view="pageBreakPreview" topLeftCell="B1" zoomScale="110" zoomScaleNormal="100" zoomScaleSheetLayoutView="110" workbookViewId="0">
      <selection activeCell="E10" sqref="E10"/>
    </sheetView>
  </sheetViews>
  <sheetFormatPr defaultRowHeight="12.75"/>
  <cols>
    <col min="1" max="1" width="3.85546875" bestFit="1" customWidth="1"/>
    <col min="2" max="2" width="9.140625" customWidth="1"/>
    <col min="3" max="3" width="33.7109375" customWidth="1"/>
    <col min="4" max="5" width="21.42578125" customWidth="1"/>
  </cols>
  <sheetData>
    <row r="1" spans="2:5">
      <c r="D1" s="119" t="s">
        <v>11</v>
      </c>
      <c r="E1" s="119"/>
    </row>
    <row r="2" spans="2:5">
      <c r="D2" s="12"/>
      <c r="E2" s="12" t="s">
        <v>26</v>
      </c>
    </row>
    <row r="4" spans="2:5" ht="41.25" customHeight="1">
      <c r="B4" s="5" t="s">
        <v>5</v>
      </c>
      <c r="C4" s="6" t="s">
        <v>15</v>
      </c>
      <c r="D4" s="7" t="s">
        <v>16</v>
      </c>
      <c r="E4" s="8" t="s">
        <v>17</v>
      </c>
    </row>
    <row r="5" spans="2:5" s="39" customFormat="1" ht="39.950000000000003" customHeight="1">
      <c r="B5" s="38">
        <v>1</v>
      </c>
      <c r="C5" s="97" t="s">
        <v>28</v>
      </c>
      <c r="D5" s="107">
        <v>1721109.97</v>
      </c>
      <c r="E5" s="107"/>
    </row>
    <row r="6" spans="2:5" ht="39.950000000000003" customHeight="1">
      <c r="B6" s="38">
        <v>2</v>
      </c>
      <c r="C6" s="97" t="s">
        <v>84</v>
      </c>
      <c r="D6" s="108">
        <f>772698.61+299.99+1699.99</f>
        <v>774698.59</v>
      </c>
      <c r="E6" s="108">
        <v>172658.93</v>
      </c>
    </row>
    <row r="7" spans="2:5" ht="39.950000000000003" customHeight="1">
      <c r="B7" s="38">
        <v>3</v>
      </c>
      <c r="C7" s="97" t="s">
        <v>104</v>
      </c>
      <c r="D7" s="107">
        <v>169846.21</v>
      </c>
      <c r="E7" s="107"/>
    </row>
    <row r="8" spans="2:5" ht="39.950000000000003" customHeight="1">
      <c r="B8" s="66">
        <v>4</v>
      </c>
      <c r="C8" s="97" t="s">
        <v>122</v>
      </c>
      <c r="D8" s="107">
        <v>450000</v>
      </c>
      <c r="E8" s="107">
        <v>35000</v>
      </c>
    </row>
    <row r="9" spans="2:5" ht="39.950000000000003" customHeight="1">
      <c r="B9" s="9"/>
      <c r="C9" s="5" t="s">
        <v>7</v>
      </c>
      <c r="D9" s="98">
        <f>SUM(D5:D8)</f>
        <v>3115654.77</v>
      </c>
      <c r="E9" s="98">
        <f>SUM(E5:E8)</f>
        <v>207658.93</v>
      </c>
    </row>
    <row r="11" spans="2:5">
      <c r="D11" s="33"/>
      <c r="E11" s="99"/>
    </row>
    <row r="13" spans="2:5">
      <c r="D13" s="106"/>
    </row>
    <row r="15" spans="2:5">
      <c r="D15" s="106"/>
    </row>
  </sheetData>
  <mergeCells count="1">
    <mergeCell ref="D1:E1"/>
  </mergeCells>
  <pageMargins left="1.9291338582677167" right="0.31496062992125984" top="0.94488188976377963" bottom="0.55118110236220474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A1:E86"/>
  <sheetViews>
    <sheetView view="pageBreakPreview" zoomScale="110" zoomScaleNormal="100" zoomScaleSheetLayoutView="110" workbookViewId="0">
      <selection activeCell="I21" sqref="I21"/>
    </sheetView>
  </sheetViews>
  <sheetFormatPr defaultColWidth="9.140625" defaultRowHeight="12.75"/>
  <cols>
    <col min="1" max="1" width="5" style="3" customWidth="1"/>
    <col min="2" max="2" width="46.42578125" style="4" customWidth="1"/>
    <col min="3" max="3" width="16.28515625" style="13" customWidth="1"/>
    <col min="4" max="4" width="18.7109375" style="47" customWidth="1"/>
    <col min="5" max="5" width="13.85546875" style="2" bestFit="1" customWidth="1"/>
    <col min="6" max="16384" width="9.140625" style="2"/>
  </cols>
  <sheetData>
    <row r="1" spans="1:5">
      <c r="A1" s="133"/>
      <c r="B1" s="134"/>
      <c r="C1" s="135"/>
      <c r="D1" s="136" t="s">
        <v>10</v>
      </c>
    </row>
    <row r="2" spans="1:5">
      <c r="A2" s="133"/>
      <c r="B2" s="134"/>
      <c r="C2" s="135"/>
      <c r="D2" s="136" t="s">
        <v>12</v>
      </c>
    </row>
    <row r="3" spans="1:5">
      <c r="A3" s="133"/>
      <c r="B3" s="134"/>
      <c r="C3" s="135"/>
      <c r="D3" s="137"/>
    </row>
    <row r="4" spans="1:5" ht="25.5">
      <c r="A4" s="138" t="s">
        <v>0</v>
      </c>
      <c r="B4" s="139" t="s">
        <v>3</v>
      </c>
      <c r="C4" s="138" t="s">
        <v>4</v>
      </c>
      <c r="D4" s="140" t="s">
        <v>2</v>
      </c>
    </row>
    <row r="5" spans="1:5" ht="12.75" customHeight="1">
      <c r="A5" s="141" t="s">
        <v>29</v>
      </c>
      <c r="B5" s="141"/>
      <c r="C5" s="141"/>
      <c r="D5" s="141"/>
    </row>
    <row r="6" spans="1:5" s="45" customFormat="1">
      <c r="A6" s="142">
        <v>1</v>
      </c>
      <c r="B6" s="143" t="s">
        <v>76</v>
      </c>
      <c r="C6" s="144">
        <v>2020</v>
      </c>
      <c r="D6" s="145">
        <v>1867</v>
      </c>
    </row>
    <row r="7" spans="1:5" s="45" customFormat="1">
      <c r="A7" s="142">
        <v>2</v>
      </c>
      <c r="B7" s="143" t="s">
        <v>81</v>
      </c>
      <c r="C7" s="144">
        <v>2023</v>
      </c>
      <c r="D7" s="145">
        <v>1508</v>
      </c>
    </row>
    <row r="8" spans="1:5" s="45" customFormat="1">
      <c r="A8" s="142">
        <v>3</v>
      </c>
      <c r="B8" s="143" t="s">
        <v>81</v>
      </c>
      <c r="C8" s="144">
        <v>2023</v>
      </c>
      <c r="D8" s="145">
        <v>1944</v>
      </c>
    </row>
    <row r="9" spans="1:5" ht="12.75" customHeight="1">
      <c r="A9" s="146" t="s">
        <v>7</v>
      </c>
      <c r="B9" s="146"/>
      <c r="C9" s="146"/>
      <c r="D9" s="147">
        <f>SUM(D6:D8)</f>
        <v>5319</v>
      </c>
      <c r="E9" s="105"/>
    </row>
    <row r="10" spans="1:5">
      <c r="A10" s="141" t="s">
        <v>88</v>
      </c>
      <c r="B10" s="141"/>
      <c r="C10" s="141"/>
      <c r="D10" s="141"/>
    </row>
    <row r="11" spans="1:5">
      <c r="A11" s="57">
        <v>1</v>
      </c>
      <c r="B11" s="58" t="s">
        <v>89</v>
      </c>
      <c r="C11" s="57"/>
      <c r="D11" s="59"/>
    </row>
    <row r="12" spans="1:5">
      <c r="A12" s="146" t="s">
        <v>7</v>
      </c>
      <c r="B12" s="146"/>
      <c r="C12" s="146"/>
      <c r="D12" s="148">
        <f>SUM(D11:D11)</f>
        <v>0</v>
      </c>
    </row>
    <row r="13" spans="1:5">
      <c r="A13" s="141" t="s">
        <v>108</v>
      </c>
      <c r="B13" s="141"/>
      <c r="C13" s="141"/>
      <c r="D13" s="141"/>
    </row>
    <row r="14" spans="1:5">
      <c r="A14" s="61">
        <v>1</v>
      </c>
      <c r="B14" s="68" t="s">
        <v>109</v>
      </c>
      <c r="C14" s="61">
        <v>2018</v>
      </c>
      <c r="D14" s="69">
        <v>4514.1000000000004</v>
      </c>
    </row>
    <row r="15" spans="1:5">
      <c r="A15" s="61">
        <v>2</v>
      </c>
      <c r="B15" s="68" t="s">
        <v>110</v>
      </c>
      <c r="C15" s="61">
        <v>2018</v>
      </c>
      <c r="D15" s="69">
        <v>1685.1</v>
      </c>
    </row>
    <row r="16" spans="1:5">
      <c r="A16" s="61">
        <v>3</v>
      </c>
      <c r="B16" s="68" t="s">
        <v>111</v>
      </c>
      <c r="C16" s="61">
        <v>2018</v>
      </c>
      <c r="D16" s="69">
        <v>584.25</v>
      </c>
    </row>
    <row r="17" spans="1:4">
      <c r="A17" s="61">
        <v>4</v>
      </c>
      <c r="B17" s="68" t="s">
        <v>112</v>
      </c>
      <c r="C17" s="61">
        <v>2018</v>
      </c>
      <c r="D17" s="69">
        <v>549.99</v>
      </c>
    </row>
    <row r="18" spans="1:4">
      <c r="A18" s="61">
        <v>5</v>
      </c>
      <c r="B18" s="68" t="s">
        <v>113</v>
      </c>
      <c r="C18" s="61">
        <v>2018</v>
      </c>
      <c r="D18" s="69">
        <v>1685.1</v>
      </c>
    </row>
    <row r="19" spans="1:4">
      <c r="A19" s="61">
        <v>6</v>
      </c>
      <c r="B19" s="68" t="s">
        <v>114</v>
      </c>
      <c r="C19" s="61">
        <v>2018</v>
      </c>
      <c r="D19" s="69">
        <v>3730</v>
      </c>
    </row>
    <row r="20" spans="1:4">
      <c r="A20" s="61">
        <v>7</v>
      </c>
      <c r="B20" s="58" t="s">
        <v>115</v>
      </c>
      <c r="C20" s="61">
        <v>2018</v>
      </c>
      <c r="D20" s="62">
        <v>2521.5</v>
      </c>
    </row>
    <row r="21" spans="1:4">
      <c r="A21" s="61">
        <v>8</v>
      </c>
      <c r="B21" s="58" t="s">
        <v>116</v>
      </c>
      <c r="C21" s="61">
        <v>2021</v>
      </c>
      <c r="D21" s="62">
        <v>441.57</v>
      </c>
    </row>
    <row r="22" spans="1:4">
      <c r="A22" s="61">
        <v>9</v>
      </c>
      <c r="B22" s="58" t="s">
        <v>117</v>
      </c>
      <c r="C22" s="61">
        <v>2021</v>
      </c>
      <c r="D22" s="62">
        <v>2687.55</v>
      </c>
    </row>
    <row r="23" spans="1:4">
      <c r="A23" s="149">
        <v>10</v>
      </c>
      <c r="B23" s="150" t="s">
        <v>118</v>
      </c>
      <c r="C23" s="149">
        <v>2021</v>
      </c>
      <c r="D23" s="151">
        <v>485.85</v>
      </c>
    </row>
    <row r="24" spans="1:4">
      <c r="A24" s="61">
        <v>11</v>
      </c>
      <c r="B24" s="58" t="s">
        <v>117</v>
      </c>
      <c r="C24" s="61">
        <v>2021</v>
      </c>
      <c r="D24" s="62">
        <v>2687.55</v>
      </c>
    </row>
    <row r="25" spans="1:4">
      <c r="A25" s="149">
        <v>12</v>
      </c>
      <c r="B25" s="150" t="s">
        <v>119</v>
      </c>
      <c r="C25" s="149">
        <v>2021</v>
      </c>
      <c r="D25" s="151">
        <v>1162.3499999999999</v>
      </c>
    </row>
    <row r="26" spans="1:4">
      <c r="A26" s="149">
        <v>13</v>
      </c>
      <c r="B26" s="150" t="s">
        <v>119</v>
      </c>
      <c r="C26" s="149">
        <v>2021</v>
      </c>
      <c r="D26" s="151">
        <v>1162.3499999999999</v>
      </c>
    </row>
    <row r="27" spans="1:4">
      <c r="A27" s="149">
        <v>14</v>
      </c>
      <c r="B27" s="150" t="s">
        <v>119</v>
      </c>
      <c r="C27" s="149">
        <v>2021</v>
      </c>
      <c r="D27" s="151">
        <v>1162.3499999999999</v>
      </c>
    </row>
    <row r="28" spans="1:4">
      <c r="A28" s="149">
        <v>15</v>
      </c>
      <c r="B28" s="150" t="s">
        <v>119</v>
      </c>
      <c r="C28" s="149">
        <v>2021</v>
      </c>
      <c r="D28" s="151">
        <v>1162.3499999999999</v>
      </c>
    </row>
    <row r="29" spans="1:4">
      <c r="A29" s="149">
        <v>16</v>
      </c>
      <c r="B29" s="150" t="s">
        <v>119</v>
      </c>
      <c r="C29" s="149">
        <v>2021</v>
      </c>
      <c r="D29" s="151">
        <v>1162.3499999999999</v>
      </c>
    </row>
    <row r="30" spans="1:4">
      <c r="A30" s="149">
        <v>17</v>
      </c>
      <c r="B30" s="150" t="s">
        <v>120</v>
      </c>
      <c r="C30" s="149">
        <v>2021</v>
      </c>
      <c r="D30" s="151">
        <v>2927.4</v>
      </c>
    </row>
    <row r="31" spans="1:4">
      <c r="A31" s="152" t="s">
        <v>7</v>
      </c>
      <c r="B31" s="153"/>
      <c r="C31" s="154"/>
      <c r="D31" s="148">
        <f>SUM(D14:D30)</f>
        <v>30311.709999999992</v>
      </c>
    </row>
    <row r="32" spans="1:4">
      <c r="A32" s="141" t="s">
        <v>137</v>
      </c>
      <c r="B32" s="141"/>
      <c r="C32" s="141"/>
      <c r="D32" s="141"/>
    </row>
    <row r="33" spans="1:4">
      <c r="A33" s="61">
        <v>1</v>
      </c>
      <c r="B33" s="58" t="s">
        <v>89</v>
      </c>
      <c r="C33" s="61"/>
      <c r="D33" s="62"/>
    </row>
    <row r="34" spans="1:4">
      <c r="A34" s="146" t="s">
        <v>7</v>
      </c>
      <c r="B34" s="146"/>
      <c r="C34" s="146"/>
      <c r="D34" s="148">
        <v>0</v>
      </c>
    </row>
    <row r="35" spans="1:4">
      <c r="A35" s="133"/>
      <c r="B35" s="134"/>
      <c r="C35" s="135"/>
      <c r="D35" s="137"/>
    </row>
    <row r="36" spans="1:4">
      <c r="A36" s="133"/>
      <c r="B36" s="134"/>
      <c r="C36" s="135"/>
      <c r="D36" s="136" t="s">
        <v>14</v>
      </c>
    </row>
    <row r="37" spans="1:4">
      <c r="A37" s="133"/>
      <c r="B37" s="134"/>
      <c r="C37" s="135"/>
      <c r="D37" s="137"/>
    </row>
    <row r="38" spans="1:4" ht="25.5">
      <c r="A38" s="138" t="s">
        <v>0</v>
      </c>
      <c r="B38" s="139" t="s">
        <v>3</v>
      </c>
      <c r="C38" s="138" t="s">
        <v>4</v>
      </c>
      <c r="D38" s="140" t="s">
        <v>2</v>
      </c>
    </row>
    <row r="39" spans="1:4">
      <c r="A39" s="141" t="s">
        <v>29</v>
      </c>
      <c r="B39" s="141"/>
      <c r="C39" s="141"/>
      <c r="D39" s="141"/>
    </row>
    <row r="40" spans="1:4">
      <c r="A40" s="144">
        <v>1</v>
      </c>
      <c r="B40" s="143" t="s">
        <v>77</v>
      </c>
      <c r="C40" s="144">
        <v>2020</v>
      </c>
      <c r="D40" s="155">
        <v>3675.21</v>
      </c>
    </row>
    <row r="41" spans="1:4">
      <c r="A41" s="144">
        <v>2</v>
      </c>
      <c r="B41" s="143" t="s">
        <v>77</v>
      </c>
      <c r="C41" s="144">
        <v>2020</v>
      </c>
      <c r="D41" s="155">
        <v>3675.24</v>
      </c>
    </row>
    <row r="42" spans="1:4">
      <c r="A42" s="144">
        <v>3</v>
      </c>
      <c r="B42" s="143" t="s">
        <v>77</v>
      </c>
      <c r="C42" s="144">
        <v>2020</v>
      </c>
      <c r="D42" s="155">
        <v>3675.24</v>
      </c>
    </row>
    <row r="43" spans="1:4">
      <c r="A43" s="156">
        <v>4</v>
      </c>
      <c r="B43" s="46" t="s">
        <v>80</v>
      </c>
      <c r="C43" s="157">
        <v>2020</v>
      </c>
      <c r="D43" s="155">
        <v>3499</v>
      </c>
    </row>
    <row r="44" spans="1:4">
      <c r="A44" s="156">
        <v>5</v>
      </c>
      <c r="B44" s="46" t="s">
        <v>78</v>
      </c>
      <c r="C44" s="157">
        <v>2021</v>
      </c>
      <c r="D44" s="155">
        <v>2987.67</v>
      </c>
    </row>
    <row r="45" spans="1:4">
      <c r="A45" s="156">
        <v>6</v>
      </c>
      <c r="B45" s="46" t="s">
        <v>82</v>
      </c>
      <c r="C45" s="157">
        <v>2022</v>
      </c>
      <c r="D45" s="155">
        <v>4637</v>
      </c>
    </row>
    <row r="46" spans="1:4">
      <c r="A46" s="156">
        <v>7</v>
      </c>
      <c r="B46" s="46" t="s">
        <v>79</v>
      </c>
      <c r="C46" s="157">
        <v>2021</v>
      </c>
      <c r="D46" s="155">
        <v>2095.92</v>
      </c>
    </row>
    <row r="47" spans="1:4">
      <c r="A47" s="146" t="s">
        <v>7</v>
      </c>
      <c r="B47" s="146"/>
      <c r="C47" s="146"/>
      <c r="D47" s="148">
        <f>SUM(D40:D46)</f>
        <v>24245.279999999999</v>
      </c>
    </row>
    <row r="48" spans="1:4">
      <c r="A48" s="141" t="s">
        <v>88</v>
      </c>
      <c r="B48" s="141"/>
      <c r="C48" s="141"/>
      <c r="D48" s="141"/>
    </row>
    <row r="49" spans="1:4">
      <c r="A49" s="142">
        <v>1</v>
      </c>
      <c r="B49" s="158" t="s">
        <v>90</v>
      </c>
      <c r="C49" s="142">
        <v>2019</v>
      </c>
      <c r="D49" s="159">
        <v>1722</v>
      </c>
    </row>
    <row r="50" spans="1:4">
      <c r="A50" s="142">
        <v>2</v>
      </c>
      <c r="B50" s="158" t="s">
        <v>91</v>
      </c>
      <c r="C50" s="142">
        <v>2019</v>
      </c>
      <c r="D50" s="159">
        <v>861</v>
      </c>
    </row>
    <row r="51" spans="1:4">
      <c r="A51" s="142">
        <v>3</v>
      </c>
      <c r="B51" s="158" t="s">
        <v>93</v>
      </c>
      <c r="C51" s="142">
        <v>2018</v>
      </c>
      <c r="D51" s="159">
        <v>2152.5</v>
      </c>
    </row>
    <row r="52" spans="1:4">
      <c r="A52" s="142">
        <v>4</v>
      </c>
      <c r="B52" s="143" t="s">
        <v>95</v>
      </c>
      <c r="C52" s="142">
        <v>2018</v>
      </c>
      <c r="D52" s="155">
        <v>1845</v>
      </c>
    </row>
    <row r="53" spans="1:4">
      <c r="A53" s="142">
        <v>5</v>
      </c>
      <c r="B53" s="143" t="s">
        <v>96</v>
      </c>
      <c r="C53" s="142">
        <v>2019</v>
      </c>
      <c r="D53" s="155">
        <v>499</v>
      </c>
    </row>
    <row r="54" spans="1:4">
      <c r="A54" s="142">
        <v>6</v>
      </c>
      <c r="B54" s="143" t="s">
        <v>97</v>
      </c>
      <c r="C54" s="142">
        <v>2019</v>
      </c>
      <c r="D54" s="155">
        <v>749</v>
      </c>
    </row>
    <row r="55" spans="1:4">
      <c r="A55" s="142">
        <v>7</v>
      </c>
      <c r="B55" s="143" t="s">
        <v>98</v>
      </c>
      <c r="C55" s="142">
        <v>2019</v>
      </c>
      <c r="D55" s="155">
        <v>3400</v>
      </c>
    </row>
    <row r="56" spans="1:4">
      <c r="A56" s="142">
        <v>8</v>
      </c>
      <c r="B56" s="143" t="s">
        <v>99</v>
      </c>
      <c r="C56" s="142">
        <v>2019</v>
      </c>
      <c r="D56" s="155">
        <v>3179.99</v>
      </c>
    </row>
    <row r="57" spans="1:4">
      <c r="A57" s="142">
        <v>9</v>
      </c>
      <c r="B57" s="143" t="s">
        <v>100</v>
      </c>
      <c r="C57" s="142">
        <v>2019</v>
      </c>
      <c r="D57" s="155">
        <v>1699.99</v>
      </c>
    </row>
    <row r="58" spans="1:4">
      <c r="A58" s="142">
        <v>10</v>
      </c>
      <c r="B58" s="143" t="s">
        <v>101</v>
      </c>
      <c r="C58" s="142">
        <v>2022</v>
      </c>
      <c r="D58" s="155">
        <v>1058</v>
      </c>
    </row>
    <row r="59" spans="1:4">
      <c r="A59" s="142">
        <v>11</v>
      </c>
      <c r="B59" s="143" t="s">
        <v>102</v>
      </c>
      <c r="C59" s="142">
        <v>2022</v>
      </c>
      <c r="D59" s="155">
        <v>2484.6</v>
      </c>
    </row>
    <row r="60" spans="1:4">
      <c r="A60" s="142">
        <v>12</v>
      </c>
      <c r="B60" s="143" t="s">
        <v>103</v>
      </c>
      <c r="C60" s="142">
        <v>2022</v>
      </c>
      <c r="D60" s="155">
        <v>999</v>
      </c>
    </row>
    <row r="61" spans="1:4">
      <c r="A61" s="146" t="s">
        <v>7</v>
      </c>
      <c r="B61" s="146"/>
      <c r="C61" s="146"/>
      <c r="D61" s="148">
        <f>SUM(D49:D60)</f>
        <v>20650.079999999998</v>
      </c>
    </row>
    <row r="62" spans="1:4">
      <c r="A62" s="141" t="s">
        <v>108</v>
      </c>
      <c r="B62" s="141"/>
      <c r="C62" s="141"/>
      <c r="D62" s="141"/>
    </row>
    <row r="63" spans="1:4">
      <c r="A63" s="160">
        <v>1</v>
      </c>
      <c r="B63" s="129" t="s">
        <v>90</v>
      </c>
      <c r="C63" s="61">
        <v>2019</v>
      </c>
      <c r="D63" s="130">
        <v>1722</v>
      </c>
    </row>
    <row r="64" spans="1:4">
      <c r="A64" s="160">
        <v>2</v>
      </c>
      <c r="B64" s="129" t="s">
        <v>91</v>
      </c>
      <c r="C64" s="61">
        <v>2019</v>
      </c>
      <c r="D64" s="130">
        <v>861</v>
      </c>
    </row>
    <row r="65" spans="1:4">
      <c r="A65" s="61">
        <v>3</v>
      </c>
      <c r="B65" s="46" t="s">
        <v>95</v>
      </c>
      <c r="C65" s="61">
        <v>2018</v>
      </c>
      <c r="D65" s="131">
        <v>1845</v>
      </c>
    </row>
    <row r="66" spans="1:4">
      <c r="A66" s="61">
        <v>4</v>
      </c>
      <c r="B66" s="46" t="s">
        <v>121</v>
      </c>
      <c r="C66" s="61">
        <v>2019</v>
      </c>
      <c r="D66" s="132">
        <v>5879.4</v>
      </c>
    </row>
    <row r="67" spans="1:4">
      <c r="A67" s="146" t="s">
        <v>7</v>
      </c>
      <c r="B67" s="146"/>
      <c r="C67" s="146"/>
      <c r="D67" s="148">
        <f>SUM(D63:D66)</f>
        <v>10307.4</v>
      </c>
    </row>
    <row r="68" spans="1:4">
      <c r="A68" s="141" t="s">
        <v>138</v>
      </c>
      <c r="B68" s="141"/>
      <c r="C68" s="141"/>
      <c r="D68" s="141"/>
    </row>
    <row r="69" spans="1:4">
      <c r="A69" s="61">
        <v>1</v>
      </c>
      <c r="B69" s="46" t="s">
        <v>139</v>
      </c>
      <c r="C69" s="61">
        <v>2021</v>
      </c>
      <c r="D69" s="67">
        <v>9990</v>
      </c>
    </row>
    <row r="70" spans="1:4">
      <c r="A70" s="61">
        <v>2</v>
      </c>
      <c r="B70" s="46" t="s">
        <v>140</v>
      </c>
      <c r="C70" s="61">
        <v>2021</v>
      </c>
      <c r="D70" s="67">
        <v>3400</v>
      </c>
    </row>
    <row r="71" spans="1:4">
      <c r="A71" s="61">
        <v>3</v>
      </c>
      <c r="B71" s="46" t="s">
        <v>141</v>
      </c>
      <c r="C71" s="61">
        <v>2021</v>
      </c>
      <c r="D71" s="67">
        <v>11400</v>
      </c>
    </row>
    <row r="72" spans="1:4">
      <c r="A72" s="61">
        <v>4</v>
      </c>
      <c r="B72" s="46" t="s">
        <v>142</v>
      </c>
      <c r="C72" s="61">
        <v>2021</v>
      </c>
      <c r="D72" s="67">
        <v>6350</v>
      </c>
    </row>
    <row r="73" spans="1:4">
      <c r="A73" s="61">
        <v>5</v>
      </c>
      <c r="B73" s="46" t="s">
        <v>142</v>
      </c>
      <c r="C73" s="61">
        <v>2021</v>
      </c>
      <c r="D73" s="67">
        <v>7200</v>
      </c>
    </row>
    <row r="74" spans="1:4">
      <c r="A74" s="61">
        <v>6</v>
      </c>
      <c r="B74" s="46" t="s">
        <v>143</v>
      </c>
      <c r="C74" s="61">
        <v>2022</v>
      </c>
      <c r="D74" s="67">
        <v>4600</v>
      </c>
    </row>
    <row r="75" spans="1:4">
      <c r="A75" s="61">
        <v>7</v>
      </c>
      <c r="B75" s="68" t="s">
        <v>144</v>
      </c>
      <c r="C75" s="61">
        <v>2018</v>
      </c>
      <c r="D75" s="69">
        <v>16885</v>
      </c>
    </row>
    <row r="76" spans="1:4">
      <c r="A76" s="61">
        <v>8</v>
      </c>
      <c r="B76" s="68" t="s">
        <v>145</v>
      </c>
      <c r="C76" s="61">
        <v>2019</v>
      </c>
      <c r="D76" s="69">
        <v>1990</v>
      </c>
    </row>
    <row r="77" spans="1:4">
      <c r="A77" s="61">
        <v>9</v>
      </c>
      <c r="B77" s="68" t="s">
        <v>146</v>
      </c>
      <c r="C77" s="61">
        <v>2019</v>
      </c>
      <c r="D77" s="69">
        <v>630.01</v>
      </c>
    </row>
    <row r="78" spans="1:4">
      <c r="A78" s="61">
        <v>10</v>
      </c>
      <c r="B78" s="68" t="s">
        <v>147</v>
      </c>
      <c r="C78" s="61">
        <v>2019</v>
      </c>
      <c r="D78" s="69">
        <v>1119.99</v>
      </c>
    </row>
    <row r="79" spans="1:4">
      <c r="A79" s="61">
        <v>11</v>
      </c>
      <c r="B79" s="68" t="s">
        <v>148</v>
      </c>
      <c r="C79" s="61">
        <v>2019</v>
      </c>
      <c r="D79" s="69">
        <v>22000</v>
      </c>
    </row>
    <row r="80" spans="1:4">
      <c r="A80" s="61">
        <v>12</v>
      </c>
      <c r="B80" s="68" t="s">
        <v>149</v>
      </c>
      <c r="C80" s="61">
        <v>2020</v>
      </c>
      <c r="D80" s="69">
        <v>8000</v>
      </c>
    </row>
    <row r="81" spans="1:4">
      <c r="A81" s="61">
        <v>13</v>
      </c>
      <c r="B81" s="68" t="s">
        <v>150</v>
      </c>
      <c r="C81" s="61">
        <v>2020</v>
      </c>
      <c r="D81" s="69">
        <v>7626</v>
      </c>
    </row>
    <row r="82" spans="1:4">
      <c r="A82" s="61">
        <v>14</v>
      </c>
      <c r="B82" s="68" t="s">
        <v>141</v>
      </c>
      <c r="C82" s="61">
        <v>2021</v>
      </c>
      <c r="D82" s="69">
        <v>11400</v>
      </c>
    </row>
    <row r="83" spans="1:4">
      <c r="A83" s="146" t="s">
        <v>7</v>
      </c>
      <c r="B83" s="146"/>
      <c r="C83" s="146"/>
      <c r="D83" s="148">
        <f>SUM(D69:D82)</f>
        <v>112591</v>
      </c>
    </row>
    <row r="84" spans="1:4">
      <c r="A84" s="161"/>
      <c r="B84" s="134"/>
      <c r="C84" s="135"/>
      <c r="D84" s="162"/>
    </row>
    <row r="85" spans="1:4">
      <c r="A85" s="161"/>
      <c r="B85" s="134"/>
      <c r="C85" s="135"/>
      <c r="D85" s="162"/>
    </row>
    <row r="86" spans="1:4">
      <c r="A86" s="161"/>
      <c r="B86" s="134"/>
      <c r="C86" s="135"/>
      <c r="D86" s="162"/>
    </row>
  </sheetData>
  <mergeCells count="16">
    <mergeCell ref="A67:C67"/>
    <mergeCell ref="A32:D32"/>
    <mergeCell ref="A34:C34"/>
    <mergeCell ref="A68:D68"/>
    <mergeCell ref="A83:C83"/>
    <mergeCell ref="A48:D48"/>
    <mergeCell ref="A61:C61"/>
    <mergeCell ref="A13:D13"/>
    <mergeCell ref="A31:C31"/>
    <mergeCell ref="A62:D62"/>
    <mergeCell ref="A5:D5"/>
    <mergeCell ref="A9:C9"/>
    <mergeCell ref="A39:D39"/>
    <mergeCell ref="A47:C47"/>
    <mergeCell ref="A10:D10"/>
    <mergeCell ref="A12:C12"/>
  </mergeCells>
  <phoneticPr fontId="0" type="noConversion"/>
  <printOptions horizontalCentered="1"/>
  <pageMargins left="0.79" right="0.4" top="0.31496062992125984" bottom="0.23622047244094491" header="0.51181102362204722" footer="0.51181102362204722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2F3A0-D8DA-42FE-ABF8-769E9389CAE9}">
  <sheetPr>
    <pageSetUpPr fitToPage="1"/>
  </sheetPr>
  <dimension ref="A1:R17"/>
  <sheetViews>
    <sheetView view="pageBreakPreview" zoomScale="60" zoomScaleNormal="100" workbookViewId="0">
      <selection activeCell="R7" sqref="R7:R17"/>
    </sheetView>
  </sheetViews>
  <sheetFormatPr defaultRowHeight="12.75"/>
  <cols>
    <col min="2" max="2" width="21.5703125" customWidth="1"/>
    <col min="3" max="3" width="13.5703125" customWidth="1"/>
    <col min="4" max="4" width="12.85546875" customWidth="1"/>
    <col min="5" max="5" width="24.5703125" customWidth="1"/>
    <col min="7" max="8" width="16.7109375" customWidth="1"/>
    <col min="13" max="13" width="14.5703125" customWidth="1"/>
    <col min="14" max="14" width="11.42578125" customWidth="1"/>
    <col min="15" max="15" width="12.5703125" customWidth="1"/>
    <col min="16" max="16" width="11.7109375" customWidth="1"/>
    <col min="17" max="17" width="12.140625" customWidth="1"/>
    <col min="18" max="18" width="10.140625" bestFit="1" customWidth="1"/>
  </cols>
  <sheetData>
    <row r="1" spans="1:17" ht="14.25">
      <c r="A1" s="70"/>
      <c r="B1" s="70"/>
      <c r="C1" s="71"/>
      <c r="D1" s="72"/>
      <c r="E1" s="73"/>
      <c r="F1" s="71"/>
      <c r="G1" s="73"/>
      <c r="H1" s="73"/>
      <c r="I1" s="73"/>
      <c r="J1" s="73"/>
      <c r="K1" s="73"/>
      <c r="L1" s="73"/>
      <c r="M1" s="1"/>
      <c r="N1" s="73"/>
      <c r="O1" s="73"/>
      <c r="P1" s="73"/>
      <c r="Q1" s="74" t="s">
        <v>151</v>
      </c>
    </row>
    <row r="2" spans="1:17" ht="14.25">
      <c r="A2" s="70"/>
      <c r="B2" s="70"/>
      <c r="C2" s="71"/>
      <c r="D2" s="72"/>
      <c r="E2" s="73"/>
      <c r="F2" s="71"/>
      <c r="G2" s="73"/>
      <c r="H2" s="73"/>
      <c r="I2" s="73"/>
      <c r="J2" s="73"/>
      <c r="K2" s="73"/>
      <c r="L2" s="73"/>
      <c r="M2" s="1"/>
      <c r="N2" s="73"/>
      <c r="O2" s="73"/>
      <c r="P2" s="73"/>
      <c r="Q2" s="74" t="s">
        <v>152</v>
      </c>
    </row>
    <row r="3" spans="1:17">
      <c r="A3" s="70"/>
      <c r="B3" s="70"/>
      <c r="C3" s="71"/>
      <c r="D3" s="72"/>
      <c r="E3" s="73"/>
      <c r="F3" s="71"/>
      <c r="G3" s="73"/>
      <c r="H3" s="73"/>
      <c r="I3" s="73"/>
      <c r="J3" s="73"/>
      <c r="K3" s="73"/>
      <c r="L3" s="73"/>
      <c r="M3" s="1"/>
      <c r="N3" s="73"/>
      <c r="O3" s="73"/>
      <c r="P3" s="73"/>
      <c r="Q3" s="73"/>
    </row>
    <row r="4" spans="1:17">
      <c r="A4" s="120" t="s">
        <v>153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</row>
    <row r="5" spans="1:17">
      <c r="A5" s="121" t="s">
        <v>5</v>
      </c>
      <c r="B5" s="123" t="s">
        <v>219</v>
      </c>
      <c r="C5" s="121" t="s">
        <v>154</v>
      </c>
      <c r="D5" s="121" t="s">
        <v>155</v>
      </c>
      <c r="E5" s="121" t="s">
        <v>156</v>
      </c>
      <c r="F5" s="121" t="s">
        <v>157</v>
      </c>
      <c r="G5" s="121" t="s">
        <v>158</v>
      </c>
      <c r="H5" s="121" t="s">
        <v>159</v>
      </c>
      <c r="I5" s="121" t="s">
        <v>160</v>
      </c>
      <c r="J5" s="121" t="s">
        <v>161</v>
      </c>
      <c r="K5" s="121" t="s">
        <v>162</v>
      </c>
      <c r="L5" s="121" t="s">
        <v>163</v>
      </c>
      <c r="M5" s="126" t="s">
        <v>221</v>
      </c>
      <c r="N5" s="121" t="s">
        <v>164</v>
      </c>
      <c r="O5" s="121"/>
      <c r="P5" s="121" t="s">
        <v>165</v>
      </c>
      <c r="Q5" s="121"/>
    </row>
    <row r="6" spans="1:17">
      <c r="A6" s="121"/>
      <c r="B6" s="124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6"/>
      <c r="N6" s="121"/>
      <c r="O6" s="121"/>
      <c r="P6" s="121"/>
      <c r="Q6" s="121"/>
    </row>
    <row r="7" spans="1:17" ht="22.5" customHeight="1">
      <c r="A7" s="121"/>
      <c r="B7" s="125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6"/>
      <c r="N7" s="75" t="s">
        <v>166</v>
      </c>
      <c r="O7" s="75" t="s">
        <v>167</v>
      </c>
      <c r="P7" s="75" t="s">
        <v>166</v>
      </c>
      <c r="Q7" s="75" t="s">
        <v>167</v>
      </c>
    </row>
    <row r="8" spans="1:17">
      <c r="A8" s="122" t="s">
        <v>222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76"/>
      <c r="O8" s="76"/>
      <c r="P8" s="76"/>
      <c r="Q8" s="76"/>
    </row>
    <row r="9" spans="1:17" ht="71.25">
      <c r="A9" s="84">
        <v>1</v>
      </c>
      <c r="B9" s="84" t="s">
        <v>220</v>
      </c>
      <c r="C9" s="61" t="s">
        <v>168</v>
      </c>
      <c r="D9" s="85" t="s">
        <v>169</v>
      </c>
      <c r="E9" s="85" t="s">
        <v>170</v>
      </c>
      <c r="F9" s="61" t="s">
        <v>171</v>
      </c>
      <c r="G9" s="61" t="s">
        <v>172</v>
      </c>
      <c r="H9" s="86">
        <v>0</v>
      </c>
      <c r="I9" s="61"/>
      <c r="J9" s="86">
        <v>6000</v>
      </c>
      <c r="K9" s="86">
        <v>2012</v>
      </c>
      <c r="L9" s="86"/>
      <c r="M9" s="28"/>
      <c r="N9" s="87" t="s">
        <v>239</v>
      </c>
      <c r="O9" s="87" t="s">
        <v>240</v>
      </c>
      <c r="P9" s="87"/>
      <c r="Q9" s="87"/>
    </row>
    <row r="10" spans="1:17" ht="71.25">
      <c r="A10" s="84">
        <v>2</v>
      </c>
      <c r="B10" s="84" t="s">
        <v>220</v>
      </c>
      <c r="C10" s="61" t="s">
        <v>173</v>
      </c>
      <c r="D10" s="61" t="s">
        <v>174</v>
      </c>
      <c r="E10" s="61" t="s">
        <v>175</v>
      </c>
      <c r="F10" s="61" t="s">
        <v>176</v>
      </c>
      <c r="G10" s="61" t="s">
        <v>177</v>
      </c>
      <c r="H10" s="86">
        <v>1986</v>
      </c>
      <c r="I10" s="61">
        <v>4900</v>
      </c>
      <c r="J10" s="86">
        <v>6</v>
      </c>
      <c r="K10" s="86">
        <v>2010</v>
      </c>
      <c r="L10" s="86"/>
      <c r="M10" s="88"/>
      <c r="N10" s="87" t="s">
        <v>237</v>
      </c>
      <c r="O10" s="87" t="s">
        <v>238</v>
      </c>
      <c r="P10" s="90"/>
      <c r="Q10" s="90"/>
    </row>
    <row r="11" spans="1:17" ht="71.25">
      <c r="A11" s="84">
        <v>3</v>
      </c>
      <c r="B11" s="84" t="s">
        <v>220</v>
      </c>
      <c r="C11" s="61" t="s">
        <v>200</v>
      </c>
      <c r="D11" s="61" t="s">
        <v>201</v>
      </c>
      <c r="E11" s="61" t="s">
        <v>202</v>
      </c>
      <c r="F11" s="61" t="s">
        <v>203</v>
      </c>
      <c r="G11" s="61" t="s">
        <v>204</v>
      </c>
      <c r="H11" s="86">
        <v>7146</v>
      </c>
      <c r="I11" s="91"/>
      <c r="J11" s="86">
        <v>6</v>
      </c>
      <c r="K11" s="92">
        <v>2011</v>
      </c>
      <c r="L11" s="89"/>
      <c r="M11" s="89"/>
      <c r="N11" s="87" t="s">
        <v>235</v>
      </c>
      <c r="O11" s="87" t="s">
        <v>236</v>
      </c>
      <c r="P11" s="89"/>
      <c r="Q11" s="89"/>
    </row>
    <row r="12" spans="1:17" ht="71.25">
      <c r="A12" s="84">
        <v>4</v>
      </c>
      <c r="B12" s="84" t="s">
        <v>220</v>
      </c>
      <c r="C12" s="61" t="s">
        <v>178</v>
      </c>
      <c r="D12" s="85" t="s">
        <v>179</v>
      </c>
      <c r="E12" s="85">
        <v>808115855</v>
      </c>
      <c r="F12" s="61" t="s">
        <v>180</v>
      </c>
      <c r="G12" s="61" t="s">
        <v>181</v>
      </c>
      <c r="H12" s="86">
        <v>4750</v>
      </c>
      <c r="I12" s="61"/>
      <c r="J12" s="86">
        <v>1</v>
      </c>
      <c r="K12" s="86">
        <v>2011</v>
      </c>
      <c r="L12" s="61"/>
      <c r="M12" s="93">
        <v>65000</v>
      </c>
      <c r="N12" s="87" t="s">
        <v>233</v>
      </c>
      <c r="O12" s="87" t="s">
        <v>234</v>
      </c>
      <c r="P12" s="87" t="s">
        <v>233</v>
      </c>
      <c r="Q12" s="87" t="s">
        <v>234</v>
      </c>
    </row>
    <row r="13" spans="1:17" ht="71.25">
      <c r="A13" s="84">
        <v>5</v>
      </c>
      <c r="B13" s="84" t="s">
        <v>220</v>
      </c>
      <c r="C13" s="61" t="s">
        <v>182</v>
      </c>
      <c r="D13" s="85"/>
      <c r="E13" s="85" t="s">
        <v>183</v>
      </c>
      <c r="F13" s="61" t="s">
        <v>184</v>
      </c>
      <c r="G13" s="61" t="s">
        <v>185</v>
      </c>
      <c r="H13" s="86"/>
      <c r="I13" s="61"/>
      <c r="J13" s="86">
        <v>1</v>
      </c>
      <c r="K13" s="86">
        <v>2009</v>
      </c>
      <c r="L13" s="86"/>
      <c r="M13" s="28"/>
      <c r="N13" s="87" t="s">
        <v>231</v>
      </c>
      <c r="O13" s="87" t="s">
        <v>232</v>
      </c>
      <c r="P13" s="87"/>
      <c r="Q13" s="87"/>
    </row>
    <row r="14" spans="1:17" ht="71.25">
      <c r="A14" s="84">
        <v>6</v>
      </c>
      <c r="B14" s="84" t="s">
        <v>220</v>
      </c>
      <c r="C14" s="61" t="s">
        <v>186</v>
      </c>
      <c r="D14" s="61">
        <v>820</v>
      </c>
      <c r="E14" s="61" t="s">
        <v>187</v>
      </c>
      <c r="F14" s="61" t="s">
        <v>188</v>
      </c>
      <c r="G14" s="61" t="s">
        <v>181</v>
      </c>
      <c r="H14" s="86">
        <v>4750</v>
      </c>
      <c r="I14" s="61">
        <v>7030</v>
      </c>
      <c r="J14" s="86">
        <v>1</v>
      </c>
      <c r="K14" s="86"/>
      <c r="L14" s="86">
        <v>3180</v>
      </c>
      <c r="M14" s="94"/>
      <c r="N14" s="95" t="s">
        <v>229</v>
      </c>
      <c r="O14" s="95" t="s">
        <v>230</v>
      </c>
      <c r="P14" s="95"/>
      <c r="Q14" s="95"/>
    </row>
    <row r="15" spans="1:17" ht="71.25">
      <c r="A15" s="84">
        <v>7</v>
      </c>
      <c r="B15" s="84" t="s">
        <v>220</v>
      </c>
      <c r="C15" s="61" t="s">
        <v>178</v>
      </c>
      <c r="D15" s="85" t="s">
        <v>179</v>
      </c>
      <c r="E15" s="85" t="s">
        <v>189</v>
      </c>
      <c r="F15" s="61" t="s">
        <v>190</v>
      </c>
      <c r="G15" s="61" t="s">
        <v>181</v>
      </c>
      <c r="H15" s="86">
        <v>4750</v>
      </c>
      <c r="I15" s="61"/>
      <c r="J15" s="86">
        <v>1</v>
      </c>
      <c r="K15" s="86">
        <v>2016</v>
      </c>
      <c r="L15" s="86"/>
      <c r="M15" s="96">
        <v>76000</v>
      </c>
      <c r="N15" s="87" t="s">
        <v>227</v>
      </c>
      <c r="O15" s="87" t="s">
        <v>228</v>
      </c>
      <c r="P15" s="87" t="s">
        <v>227</v>
      </c>
      <c r="Q15" s="87" t="s">
        <v>228</v>
      </c>
    </row>
    <row r="16" spans="1:17" ht="71.25">
      <c r="A16" s="84">
        <v>8</v>
      </c>
      <c r="B16" s="84" t="s">
        <v>220</v>
      </c>
      <c r="C16" s="61" t="s">
        <v>191</v>
      </c>
      <c r="D16" s="61" t="s">
        <v>192</v>
      </c>
      <c r="E16" s="61">
        <v>205067005</v>
      </c>
      <c r="F16" s="61" t="s">
        <v>193</v>
      </c>
      <c r="G16" s="61" t="s">
        <v>194</v>
      </c>
      <c r="H16" s="86"/>
      <c r="I16" s="61">
        <v>6350</v>
      </c>
      <c r="J16" s="86"/>
      <c r="K16" s="86">
        <v>2020</v>
      </c>
      <c r="L16" s="86">
        <v>5000</v>
      </c>
      <c r="M16" s="88"/>
      <c r="N16" s="95" t="s">
        <v>223</v>
      </c>
      <c r="O16" s="95" t="s">
        <v>224</v>
      </c>
      <c r="P16" s="90"/>
      <c r="Q16" s="90"/>
    </row>
    <row r="17" spans="1:18" ht="71.25">
      <c r="A17" s="84">
        <v>9</v>
      </c>
      <c r="B17" s="84" t="s">
        <v>220</v>
      </c>
      <c r="C17" s="61" t="s">
        <v>195</v>
      </c>
      <c r="D17" s="61" t="s">
        <v>196</v>
      </c>
      <c r="E17" s="61" t="s">
        <v>197</v>
      </c>
      <c r="F17" s="61" t="s">
        <v>198</v>
      </c>
      <c r="G17" s="61" t="s">
        <v>199</v>
      </c>
      <c r="H17" s="86">
        <v>6728</v>
      </c>
      <c r="I17" s="61">
        <v>10250</v>
      </c>
      <c r="J17" s="86">
        <v>39</v>
      </c>
      <c r="K17" s="86">
        <v>2021</v>
      </c>
      <c r="L17" s="86"/>
      <c r="M17" s="94">
        <v>740700</v>
      </c>
      <c r="N17" s="95" t="s">
        <v>225</v>
      </c>
      <c r="O17" s="95" t="s">
        <v>226</v>
      </c>
      <c r="P17" s="95" t="s">
        <v>225</v>
      </c>
      <c r="Q17" s="95" t="s">
        <v>226</v>
      </c>
      <c r="R17" s="104"/>
    </row>
  </sheetData>
  <mergeCells count="17">
    <mergeCell ref="A8:M8"/>
    <mergeCell ref="B5:B7"/>
    <mergeCell ref="K5:K7"/>
    <mergeCell ref="L5:L7"/>
    <mergeCell ref="M5:M7"/>
    <mergeCell ref="A4:Q4"/>
    <mergeCell ref="A5:A7"/>
    <mergeCell ref="C5:C7"/>
    <mergeCell ref="D5:D7"/>
    <mergeCell ref="E5:E7"/>
    <mergeCell ref="F5:F7"/>
    <mergeCell ref="G5:G7"/>
    <mergeCell ref="H5:H7"/>
    <mergeCell ref="I5:I7"/>
    <mergeCell ref="J5:J7"/>
    <mergeCell ref="P5:Q6"/>
    <mergeCell ref="N5:O6"/>
  </mergeCells>
  <pageMargins left="0.70866141732283472" right="0.70866141732283472" top="0.74803149606299213" bottom="0.74803149606299213" header="0.31496062992125984" footer="0.31496062992125984"/>
  <pageSetup paperSize="9" scale="39" fitToHeight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3A4BB-AF73-4E8C-A1A7-B7E715AFFE28}">
  <dimension ref="A1:D11"/>
  <sheetViews>
    <sheetView tabSelected="1" view="pageBreakPreview" zoomScale="130" zoomScaleNormal="100" zoomScaleSheetLayoutView="130" workbookViewId="0">
      <selection activeCell="A10" sqref="A10:C10"/>
    </sheetView>
  </sheetViews>
  <sheetFormatPr defaultRowHeight="12.75"/>
  <cols>
    <col min="1" max="1" width="6.28515625" customWidth="1"/>
    <col min="2" max="2" width="19.85546875" customWidth="1"/>
    <col min="3" max="3" width="13.140625" customWidth="1"/>
    <col min="4" max="4" width="16" customWidth="1"/>
  </cols>
  <sheetData>
    <row r="1" spans="1:4">
      <c r="D1" s="109" t="s">
        <v>241</v>
      </c>
    </row>
    <row r="2" spans="1:4">
      <c r="D2" s="109" t="s">
        <v>242</v>
      </c>
    </row>
    <row r="3" spans="1:4">
      <c r="D3" s="83"/>
    </row>
    <row r="4" spans="1:4" ht="50.1" customHeight="1">
      <c r="A4" s="100" t="s">
        <v>216</v>
      </c>
      <c r="B4" s="100" t="s">
        <v>205</v>
      </c>
      <c r="C4" s="100" t="s">
        <v>206</v>
      </c>
      <c r="D4" s="101" t="s">
        <v>217</v>
      </c>
    </row>
    <row r="5" spans="1:4" ht="50.1" customHeight="1">
      <c r="A5" s="77">
        <v>1</v>
      </c>
      <c r="B5" s="78" t="s">
        <v>207</v>
      </c>
      <c r="C5" s="78" t="s">
        <v>208</v>
      </c>
      <c r="D5" s="103">
        <v>3586.84</v>
      </c>
    </row>
    <row r="6" spans="1:4" ht="50.1" customHeight="1">
      <c r="A6" s="77">
        <v>2</v>
      </c>
      <c r="B6" s="78" t="s">
        <v>215</v>
      </c>
      <c r="C6" s="82">
        <v>44000</v>
      </c>
      <c r="D6" s="103">
        <v>1298.05</v>
      </c>
    </row>
    <row r="7" spans="1:4" ht="50.1" customHeight="1">
      <c r="A7" s="77">
        <v>3</v>
      </c>
      <c r="B7" s="80" t="s">
        <v>210</v>
      </c>
      <c r="C7" s="81" t="s">
        <v>211</v>
      </c>
      <c r="D7" s="103">
        <v>1810.92</v>
      </c>
    </row>
    <row r="8" spans="1:4" ht="50.1" customHeight="1">
      <c r="A8" s="77">
        <v>4</v>
      </c>
      <c r="B8" s="77" t="s">
        <v>212</v>
      </c>
      <c r="C8" s="81" t="s">
        <v>213</v>
      </c>
      <c r="D8" s="103">
        <v>4190</v>
      </c>
    </row>
    <row r="9" spans="1:4" ht="50.1" customHeight="1">
      <c r="A9" s="77">
        <v>5</v>
      </c>
      <c r="B9" s="77" t="s">
        <v>218</v>
      </c>
      <c r="C9" s="77" t="s">
        <v>214</v>
      </c>
      <c r="D9" s="103">
        <v>370</v>
      </c>
    </row>
    <row r="10" spans="1:4" ht="50.1" customHeight="1">
      <c r="A10" s="127" t="s">
        <v>209</v>
      </c>
      <c r="B10" s="127"/>
      <c r="C10" s="128"/>
      <c r="D10" s="102">
        <f>SUM(D5:D9)</f>
        <v>11255.810000000001</v>
      </c>
    </row>
    <row r="11" spans="1:4">
      <c r="A11" s="79"/>
      <c r="B11" s="79"/>
      <c r="C11" s="79"/>
      <c r="D11" s="79"/>
    </row>
  </sheetData>
  <mergeCells count="1">
    <mergeCell ref="A10:C10"/>
  </mergeCells>
  <pageMargins left="2.0866141732283467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4</vt:i4>
      </vt:variant>
    </vt:vector>
  </HeadingPairs>
  <TitlesOfParts>
    <vt:vector size="9" baseType="lpstr">
      <vt:lpstr>budynki</vt:lpstr>
      <vt:lpstr>środki trwałe</vt:lpstr>
      <vt:lpstr>elektronika</vt:lpstr>
      <vt:lpstr>wykaz pojazdów</vt:lpstr>
      <vt:lpstr>szkodowość</vt:lpstr>
      <vt:lpstr>budynki!Obszar_wydruku</vt:lpstr>
      <vt:lpstr>elektronika!Obszar_wydruku</vt:lpstr>
      <vt:lpstr>'środki trwałe'!Obszar_wydruku</vt:lpstr>
      <vt:lpstr>'wykaz pojazdów'!Obszar_wydruku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MEDIC</dc:creator>
  <cp:lastModifiedBy>Antonina Janus</cp:lastModifiedBy>
  <cp:lastPrinted>2023-07-24T06:31:19Z</cp:lastPrinted>
  <dcterms:created xsi:type="dcterms:W3CDTF">2003-03-13T10:23:20Z</dcterms:created>
  <dcterms:modified xsi:type="dcterms:W3CDTF">2023-07-24T06:33:54Z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412511E1">
    <vt:lpwstr/>
  </property>
  <property fmtid="{D5CDD505-2E9C-101B-9397-08002B2CF9AE}" pid="3" name="IVID145012D5">
    <vt:lpwstr/>
  </property>
  <property fmtid="{D5CDD505-2E9C-101B-9397-08002B2CF9AE}" pid="4" name="IVID3A371DE6">
    <vt:lpwstr/>
  </property>
  <property fmtid="{D5CDD505-2E9C-101B-9397-08002B2CF9AE}" pid="5" name="IVID305908F7">
    <vt:lpwstr/>
  </property>
  <property fmtid="{D5CDD505-2E9C-101B-9397-08002B2CF9AE}" pid="6" name="IVIDEC1DB65A">
    <vt:lpwstr/>
  </property>
  <property fmtid="{D5CDD505-2E9C-101B-9397-08002B2CF9AE}" pid="7" name="IVID146313F2">
    <vt:lpwstr/>
  </property>
  <property fmtid="{D5CDD505-2E9C-101B-9397-08002B2CF9AE}" pid="8" name="IVID247C1308">
    <vt:lpwstr/>
  </property>
  <property fmtid="{D5CDD505-2E9C-101B-9397-08002B2CF9AE}" pid="9" name="IVID7D00119">
    <vt:lpwstr/>
  </property>
  <property fmtid="{D5CDD505-2E9C-101B-9397-08002B2CF9AE}" pid="10" name="IVID124B15E0">
    <vt:lpwstr/>
  </property>
  <property fmtid="{D5CDD505-2E9C-101B-9397-08002B2CF9AE}" pid="11" name="IVID343010DD">
    <vt:lpwstr/>
  </property>
  <property fmtid="{D5CDD505-2E9C-101B-9397-08002B2CF9AE}" pid="12" name="IVID55213FF">
    <vt:lpwstr/>
  </property>
  <property fmtid="{D5CDD505-2E9C-101B-9397-08002B2CF9AE}" pid="13" name="IVID372F19E9">
    <vt:lpwstr/>
  </property>
  <property fmtid="{D5CDD505-2E9C-101B-9397-08002B2CF9AE}" pid="14" name="IVIDBC9AED84">
    <vt:lpwstr/>
  </property>
  <property fmtid="{D5CDD505-2E9C-101B-9397-08002B2CF9AE}" pid="15" name="IVID363218D8">
    <vt:lpwstr/>
  </property>
  <property fmtid="{D5CDD505-2E9C-101B-9397-08002B2CF9AE}" pid="16" name="IVID17FE2478">
    <vt:lpwstr/>
  </property>
  <property fmtid="{D5CDD505-2E9C-101B-9397-08002B2CF9AE}" pid="17" name="IVID1C76DEB5">
    <vt:lpwstr/>
  </property>
  <property fmtid="{D5CDD505-2E9C-101B-9397-08002B2CF9AE}" pid="18" name="IVIDC661EF3">
    <vt:lpwstr/>
  </property>
  <property fmtid="{D5CDD505-2E9C-101B-9397-08002B2CF9AE}" pid="19" name="IVID32571C01">
    <vt:lpwstr/>
  </property>
  <property fmtid="{D5CDD505-2E9C-101B-9397-08002B2CF9AE}" pid="20" name="IVID1D391309">
    <vt:lpwstr/>
  </property>
  <property fmtid="{D5CDD505-2E9C-101B-9397-08002B2CF9AE}" pid="21" name="IVIDE5F12D2">
    <vt:lpwstr/>
  </property>
  <property fmtid="{D5CDD505-2E9C-101B-9397-08002B2CF9AE}" pid="22" name="IVID274D12D5">
    <vt:lpwstr/>
  </property>
  <property fmtid="{D5CDD505-2E9C-101B-9397-08002B2CF9AE}" pid="23" name="IVID191F0CF2">
    <vt:lpwstr/>
  </property>
  <property fmtid="{D5CDD505-2E9C-101B-9397-08002B2CF9AE}" pid="24" name="IVID202E14EF">
    <vt:lpwstr/>
  </property>
  <property fmtid="{D5CDD505-2E9C-101B-9397-08002B2CF9AE}" pid="25" name="IVID847BBDC9">
    <vt:lpwstr/>
  </property>
  <property fmtid="{D5CDD505-2E9C-101B-9397-08002B2CF9AE}" pid="26" name="IVID2B251201">
    <vt:lpwstr/>
  </property>
</Properties>
</file>